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OneDrive - Tower Hamlets Council\Desktop\20181010\"/>
    </mc:Choice>
  </mc:AlternateContent>
  <xr:revisionPtr revIDLastSave="1" documentId="11_E913D8E2E5899729A1F0E81530121B96345CD4B2" xr6:coauthVersionLast="45" xr6:coauthVersionMax="45" xr10:uidLastSave="{8C095C4E-194F-4493-86E6-064190EC92FE}"/>
  <bookViews>
    <workbookView xWindow="-120" yWindow="-120" windowWidth="29040" windowHeight="15840" xr2:uid="{00000000-000D-0000-FFFF-FFFF00000000}"/>
  </bookViews>
  <sheets>
    <sheet name="Comparison" sheetId="1" r:id="rId1"/>
  </sheets>
  <externalReferences>
    <externalReference r:id="rId2"/>
  </externalReferences>
  <definedNames>
    <definedName name="_xlnm._FilterDatabase" localSheetId="0" hidden="1">Comparison!$C$1:$C$115</definedName>
    <definedName name="_Key1" hidden="1">#REF!</definedName>
    <definedName name="_Order1" hidden="1">0</definedName>
    <definedName name="_Sort" hidden="1">#REF!</definedName>
    <definedName name="LAName">'[1]Final MI data 1819'!$B$5:$B$156</definedName>
    <definedName name="_xlnm.Print_Titles" localSheetId="0">Comparison!$1:$1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5" i="1"/>
  <c r="D7" i="1"/>
  <c r="C8" i="1"/>
  <c r="D8" i="1"/>
  <c r="C11" i="1"/>
  <c r="D11" i="1"/>
  <c r="C12" i="1"/>
  <c r="D12" i="1"/>
  <c r="C16" i="1"/>
  <c r="D16" i="1"/>
  <c r="C17" i="1"/>
  <c r="D17" i="1"/>
  <c r="C21" i="1"/>
  <c r="D21" i="1"/>
  <c r="C22" i="1"/>
  <c r="D22" i="1"/>
  <c r="C26" i="1"/>
  <c r="D26" i="1"/>
  <c r="C27" i="1"/>
  <c r="D27" i="1"/>
  <c r="C31" i="1"/>
  <c r="D31" i="1"/>
  <c r="C32" i="1"/>
  <c r="D32" i="1"/>
  <c r="C36" i="1"/>
  <c r="D36" i="1"/>
  <c r="C37" i="1"/>
  <c r="D37" i="1"/>
  <c r="C41" i="1"/>
  <c r="D41" i="1"/>
  <c r="C42" i="1"/>
  <c r="D42" i="1"/>
  <c r="C46" i="1"/>
  <c r="D46" i="1"/>
  <c r="C47" i="1"/>
  <c r="D47" i="1"/>
  <c r="C52" i="1"/>
  <c r="D52" i="1"/>
  <c r="C55" i="1"/>
  <c r="D55" i="1"/>
  <c r="C58" i="1"/>
  <c r="D58" i="1"/>
  <c r="C63" i="1"/>
  <c r="D63" i="1"/>
  <c r="C64" i="1"/>
  <c r="D64" i="1"/>
  <c r="C69" i="1"/>
  <c r="D69" i="1"/>
  <c r="C72" i="1"/>
  <c r="D72" i="1"/>
  <c r="C85" i="1"/>
  <c r="C87" i="1"/>
  <c r="D87" i="1"/>
</calcChain>
</file>

<file path=xl/sharedStrings.xml><?xml version="1.0" encoding="utf-8"?>
<sst xmlns="http://schemas.openxmlformats.org/spreadsheetml/2006/main" count="118" uniqueCount="117">
  <si>
    <t>Capping and Scaling Factors</t>
  </si>
  <si>
    <t>Proportion of pupils eligible</t>
  </si>
  <si>
    <t>Totals/Sub-Totals</t>
  </si>
  <si>
    <t>Funding Allocations</t>
  </si>
  <si>
    <t>Proportion of Total Funding</t>
  </si>
  <si>
    <t>Amounts per pupil and lump sums.</t>
  </si>
  <si>
    <t>Secondary Ratio</t>
  </si>
  <si>
    <t>1 :</t>
  </si>
  <si>
    <t>Primary Ratio</t>
  </si>
  <si>
    <t>% Pupil Led Funding</t>
  </si>
  <si>
    <t>% Distributed through Basic Entitlement</t>
  </si>
  <si>
    <t>Total Funding for Schools Block Formula</t>
  </si>
  <si>
    <t>Funding Rolls Fund</t>
  </si>
  <si>
    <t>Growth Fund</t>
  </si>
  <si>
    <t>Prior Years Adjustment</t>
  </si>
  <si>
    <t>Additional funding from the high needs budget</t>
  </si>
  <si>
    <t>MFG Net Total Funding Proportion</t>
  </si>
  <si>
    <t>MFG Net Total Funding Total</t>
  </si>
  <si>
    <t>Total deduction if capping and scaling factors are applied</t>
  </si>
  <si>
    <t>Scaling Factor</t>
  </si>
  <si>
    <t>Capping Factor</t>
  </si>
  <si>
    <t>Minimum Funding Guarantee</t>
  </si>
  <si>
    <t>Minimum Funding Guarantee Threshold</t>
  </si>
  <si>
    <t>Total Funding Schools Block Formula Excl MFG Funding Total</t>
  </si>
  <si>
    <t>Additional funding to meet minimum per pupil funding level</t>
  </si>
  <si>
    <t>Exceptional Circumstance 5 Total</t>
  </si>
  <si>
    <t>Exceptional Circumstance 4 Total</t>
  </si>
  <si>
    <t>Additional lump sum for schools amalgamated during FY16-17 Total</t>
  </si>
  <si>
    <t>Premises Factors</t>
  </si>
  <si>
    <t>PFI Funding Proportion</t>
  </si>
  <si>
    <t>PFI Average for LAs with Schemes</t>
  </si>
  <si>
    <t xml:space="preserve">PFI Funding Total (Average for all). </t>
  </si>
  <si>
    <t>Rates Proportion</t>
  </si>
  <si>
    <t>Rates Total</t>
  </si>
  <si>
    <t>Split Sites Proportion</t>
  </si>
  <si>
    <t>Split Sites Total</t>
  </si>
  <si>
    <t>Lump Sum Proportion</t>
  </si>
  <si>
    <t>Total Lump Sum</t>
  </si>
  <si>
    <t>Secondary Lump Sum</t>
  </si>
  <si>
    <t>Primary Lump Sum</t>
  </si>
  <si>
    <t>Prior Attainment Proportion</t>
  </si>
  <si>
    <t>Prior Attainment Total</t>
  </si>
  <si>
    <t>Prior Attainment Secondary Subtotal</t>
  </si>
  <si>
    <t>Prior Attainment Secondary eligible proportion of NOR</t>
  </si>
  <si>
    <t>Prior Attainment Secondary Amount Per Pupil</t>
  </si>
  <si>
    <t>Prior Attainment Primary Subtotal</t>
  </si>
  <si>
    <t>Prior Attainment eligible proportion of NOR</t>
  </si>
  <si>
    <t>Prior Attainment Primary Amount Per Pupil</t>
  </si>
  <si>
    <t>LAC EAL Mobility Total</t>
  </si>
  <si>
    <t>Mobility Proportion</t>
  </si>
  <si>
    <t>Mobility Subtotal</t>
  </si>
  <si>
    <t>Mobility Secondary Eligible proportion of secondary NOR</t>
  </si>
  <si>
    <t>Mobility Primary Eligible proportion of primary NOR</t>
  </si>
  <si>
    <t>Mobility Secondary Amount Per Pupil</t>
  </si>
  <si>
    <t>Mobility Primary Amount Per Pupil</t>
  </si>
  <si>
    <t>EAL Proportion</t>
  </si>
  <si>
    <t>EAL Secondary Subtotal</t>
  </si>
  <si>
    <t>EAL Secondary Eligible proportion of Secondary NOR</t>
  </si>
  <si>
    <t>EAL Secondary Amount Per Pupil</t>
  </si>
  <si>
    <t>EAL Primary Subtotal</t>
  </si>
  <si>
    <t>EAL Primary Eligible proportion of primary NOR</t>
  </si>
  <si>
    <t>EAL Primary Amount Per Pupil</t>
  </si>
  <si>
    <t>Looked After Children Subtotal</t>
  </si>
  <si>
    <t>Proportion of LAC</t>
  </si>
  <si>
    <t>Looked After Children Amount Per Pupil</t>
  </si>
  <si>
    <t>Deprivation Proportion</t>
  </si>
  <si>
    <t>Deprivation Total</t>
  </si>
  <si>
    <t>IDACI A Subtotal</t>
  </si>
  <si>
    <t>IDACI Secondary A Eligible proportion of secondary NOR</t>
  </si>
  <si>
    <t>IDACI Primary A Eligible proportion of primary NOR</t>
  </si>
  <si>
    <t>IDACI Secondary A Amount Per Pupil</t>
  </si>
  <si>
    <t>IDACI Primary A Amount Per Pupil</t>
  </si>
  <si>
    <t>IDACI B Subtotal</t>
  </si>
  <si>
    <t>IDACI Secondary B Eligible proportion of secondary NOR</t>
  </si>
  <si>
    <t>IDACI Primary B Eligible proportion of primary NOR</t>
  </si>
  <si>
    <t>IDACI Secondary B Amount Per Pupil</t>
  </si>
  <si>
    <t>IDACI Primary B Amount Per Pupil</t>
  </si>
  <si>
    <t>IDACI C Subtotal</t>
  </si>
  <si>
    <t>IDACI Secondary C Eligible proportion of secondary NOR</t>
  </si>
  <si>
    <t>IDACI Primary C Eligible proportion of primary NOR</t>
  </si>
  <si>
    <t>IDACI Secondary C Amount Per Pupil</t>
  </si>
  <si>
    <t>IDACI Primary C Amount Per Pupil</t>
  </si>
  <si>
    <t>IDACI D Subtotal</t>
  </si>
  <si>
    <t>IDACI Secondary D Eligible proportion of secondary NOR</t>
  </si>
  <si>
    <t>IDACI Primary D Eligible proportion of primary NOR</t>
  </si>
  <si>
    <t>IDACI Secondary D Amount Per Pupil</t>
  </si>
  <si>
    <t>IDACI Primary D Amount Per Pupil</t>
  </si>
  <si>
    <t>IDACI E Subtotal</t>
  </si>
  <si>
    <t>IDACI Secondary E Eligible proportion of secondary NOR</t>
  </si>
  <si>
    <t>IDACI Primary E Eligible proportion of primary NOR</t>
  </si>
  <si>
    <t>IDACI Secondary E Amount Per Pupil</t>
  </si>
  <si>
    <t>IDACI Primary E Amount Per Pupil</t>
  </si>
  <si>
    <t>IDACI F Subtotal</t>
  </si>
  <si>
    <t>IDACI Secondary F Eligible proportion of secondary NOR</t>
  </si>
  <si>
    <t>IDACI Primary F Eligible proportion of primary NOR</t>
  </si>
  <si>
    <t>IDACI Secondary F Amount Per Pupil</t>
  </si>
  <si>
    <t>IDACI Primary F Amount Per Pupil</t>
  </si>
  <si>
    <t>FSM Ever 6 Subtotal</t>
  </si>
  <si>
    <t>FSM Ever 6 Eligible proportion of secondary NOR</t>
  </si>
  <si>
    <t>FSM Ever 6 Eligible proportion of primary NOR</t>
  </si>
  <si>
    <t>FSM Ever 6 Secondary Amount Per Pupil</t>
  </si>
  <si>
    <t>FSM Ever 6  Primary Amount Per Pupil</t>
  </si>
  <si>
    <t>FSM Subtotal</t>
  </si>
  <si>
    <t>FSM Eligible proportion of secondary NOR</t>
  </si>
  <si>
    <t>FSM Eligible proportion of primary NOR</t>
  </si>
  <si>
    <t>FSM Secondary Amount Per Pupil</t>
  </si>
  <si>
    <t>FSM Primary Amount Per Pupil</t>
  </si>
  <si>
    <t>Total Basic Entitlement</t>
  </si>
  <si>
    <t>Basic Entitlement KS4 Proportion of Total Funding</t>
  </si>
  <si>
    <t>Basic Entitlement KS4 Amount Per Pupil</t>
  </si>
  <si>
    <t>Basic Entitlement KS3 Proportion of Total Funding</t>
  </si>
  <si>
    <t>Basic Entitlement KS3 Amount Per Pupil</t>
  </si>
  <si>
    <t>Basic Entitlement Primary Proportion of Total Funding.</t>
  </si>
  <si>
    <t>Basic Entitlement Primary Amount Per Pupil</t>
  </si>
  <si>
    <t>Tower Hamlets</t>
  </si>
  <si>
    <t>Average for London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</si>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</sst>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_-[$€-2]* #,##0.00_-;\-[$€-2]* #,##0.00_-;_-[$€-2]* &quot;-&quot;??_-"/>
    <numFmt numFmtId="168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rgb="FF9C0006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u/>
      <sz val="12"/>
      <color theme="10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4"/>
    </font>
    <font>
      <sz val="9"/>
      <name val="Arial"/>
      <family val="2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2" applyNumberFormat="0" applyAlignment="0" applyProtection="0"/>
    <xf numFmtId="0" fontId="15" fillId="28" borderId="2" applyNumberFormat="0" applyAlignment="0" applyProtection="0"/>
    <xf numFmtId="0" fontId="16" fillId="0" borderId="0" applyNumberFormat="0" applyFont="0" applyFill="0" applyBorder="0" applyProtection="0">
      <alignment horizontal="centerContinuous" wrapText="1"/>
    </xf>
    <xf numFmtId="0" fontId="17" fillId="3" borderId="1" applyNumberFormat="0" applyAlignment="0" applyProtection="0"/>
    <xf numFmtId="0" fontId="18" fillId="29" borderId="3" applyNumberFormat="0" applyAlignment="0" applyProtection="0"/>
    <xf numFmtId="0" fontId="19" fillId="29" borderId="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25" fillId="0" borderId="0" applyNumberFormat="0" applyFill="0" applyBorder="0" applyAlignment="0" applyProtection="0"/>
    <xf numFmtId="1" fontId="25" fillId="0" borderId="0" applyNumberFormat="0" applyFill="0" applyBorder="0" applyAlignment="0" applyProtection="0"/>
    <xf numFmtId="1" fontId="25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0">
      <alignment horizontal="center" vertical="center" wrapText="1"/>
    </xf>
    <xf numFmtId="0" fontId="29" fillId="0" borderId="4">
      <alignment horizontal="center" vertical="center" wrapText="1"/>
    </xf>
    <xf numFmtId="0" fontId="29" fillId="0" borderId="4">
      <alignment horizontal="center" vertical="center" wrapText="1"/>
    </xf>
    <xf numFmtId="0" fontId="29" fillId="0" borderId="4">
      <alignment horizontal="center" vertical="center" wrapText="1"/>
    </xf>
    <xf numFmtId="0" fontId="28" fillId="0" borderId="0">
      <alignment horizontal="left" wrapText="1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15" fontId="33" fillId="30" borderId="8">
      <alignment horizontal="left" vertical="center" wrapText="1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1" fontId="38" fillId="0" borderId="0" applyNumberFormat="0" applyFill="0" applyBorder="0" applyAlignment="0" applyProtection="0"/>
    <xf numFmtId="0" fontId="39" fillId="15" borderId="2" applyNumberFormat="0" applyAlignment="0" applyProtection="0"/>
    <xf numFmtId="0" fontId="40" fillId="15" borderId="2" applyNumberFormat="0" applyAlignment="0" applyProtection="0"/>
    <xf numFmtId="0" fontId="29" fillId="0" borderId="0">
      <alignment horizontal="left" vertical="center"/>
    </xf>
    <xf numFmtId="0" fontId="29" fillId="0" borderId="0">
      <alignment horizontal="left" vertical="center"/>
    </xf>
    <xf numFmtId="0" fontId="29" fillId="0" borderId="0">
      <alignment horizontal="left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10" fontId="43" fillId="0" borderId="10" applyFill="0" applyAlignment="0" applyProtection="0">
      <protection locked="0"/>
    </xf>
    <xf numFmtId="10" fontId="43" fillId="0" borderId="10" applyFill="0" applyAlignment="0" applyProtection="0">
      <protection locked="0"/>
    </xf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21" fillId="0" borderId="0"/>
    <xf numFmtId="0" fontId="47" fillId="0" borderId="0"/>
    <xf numFmtId="0" fontId="21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1" fillId="0" borderId="0"/>
    <xf numFmtId="0" fontId="21" fillId="0" borderId="0"/>
    <xf numFmtId="0" fontId="20" fillId="0" borderId="0"/>
    <xf numFmtId="37" fontId="21" fillId="0" borderId="0"/>
    <xf numFmtId="0" fontId="5" fillId="0" borderId="0"/>
    <xf numFmtId="0" fontId="48" fillId="0" borderId="0"/>
    <xf numFmtId="0" fontId="5" fillId="0" borderId="0"/>
    <xf numFmtId="0" fontId="21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20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8" fillId="32" borderId="11" applyNumberFormat="0" applyFont="0" applyAlignment="0" applyProtection="0"/>
    <xf numFmtId="0" fontId="21" fillId="32" borderId="11" applyNumberFormat="0" applyFont="0" applyAlignment="0" applyProtection="0"/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0" fontId="49" fillId="28" borderId="12" applyNumberFormat="0" applyAlignment="0" applyProtection="0"/>
    <xf numFmtId="0" fontId="50" fillId="28" borderId="12" applyNumberFormat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51" fillId="0" borderId="13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9" fillId="0" borderId="14" applyBorder="0">
      <alignment horizontal="right"/>
    </xf>
    <xf numFmtId="0" fontId="29" fillId="0" borderId="14" applyBorder="0">
      <alignment horizontal="right"/>
    </xf>
    <xf numFmtId="0" fontId="29" fillId="0" borderId="14" applyBorder="0">
      <alignment horizontal="right"/>
    </xf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15" fontId="55" fillId="30" borderId="8">
      <alignment horizontal="left" vertical="center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4" borderId="0" xfId="0" applyFill="1"/>
    <xf numFmtId="164" fontId="0" fillId="5" borderId="0" xfId="1" applyNumberFormat="1" applyFont="1" applyFill="1"/>
    <xf numFmtId="0" fontId="0" fillId="6" borderId="0" xfId="0" applyFill="1"/>
    <xf numFmtId="43" fontId="0" fillId="7" borderId="0" xfId="1" applyFont="1" applyFill="1"/>
    <xf numFmtId="0" fontId="0" fillId="8" borderId="0" xfId="0" applyFill="1"/>
    <xf numFmtId="0" fontId="0" fillId="9" borderId="0" xfId="0" applyFill="1"/>
    <xf numFmtId="43" fontId="0" fillId="8" borderId="0" xfId="1" applyFont="1" applyFill="1"/>
    <xf numFmtId="43" fontId="0" fillId="8" borderId="0" xfId="1" applyFont="1" applyFill="1" applyAlignment="1">
      <alignment horizontal="right"/>
    </xf>
    <xf numFmtId="43" fontId="0" fillId="6" borderId="0" xfId="1" applyFont="1" applyFill="1"/>
    <xf numFmtId="43" fontId="0" fillId="9" borderId="0" xfId="1" applyFont="1" applyFill="1"/>
    <xf numFmtId="164" fontId="0" fillId="8" borderId="0" xfId="1" applyNumberFormat="1" applyFont="1" applyFill="1"/>
    <xf numFmtId="43" fontId="0" fillId="4" borderId="0" xfId="1" applyFont="1" applyFill="1"/>
    <xf numFmtId="43" fontId="3" fillId="9" borderId="0" xfId="1" applyFont="1" applyFill="1"/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 wrapText="1"/>
    </xf>
    <xf numFmtId="0" fontId="4" fillId="0" borderId="0" xfId="0" applyFont="1"/>
  </cellXfs>
  <cellStyles count="221">
    <cellStyle name="%" xfId="2" xr:uid="{00000000-0005-0000-0000-000000000000}"/>
    <cellStyle name="% 2" xfId="3" xr:uid="{00000000-0005-0000-0000-000001000000}"/>
    <cellStyle name="% 3" xfId="4" xr:uid="{00000000-0005-0000-0000-000002000000}"/>
    <cellStyle name="%_1213 RollForward GAG Model v1_11 NORTH" xfId="5" xr:uid="{00000000-0005-0000-0000-000003000000}"/>
    <cellStyle name="%_1213 RollForward GAG Model v1_5 SOUTH" xfId="6" xr:uid="{00000000-0005-0000-0000-000004000000}"/>
    <cellStyle name="%_1213 RollForward GAG Model v1_6 SOUTH" xfId="7" xr:uid="{00000000-0005-0000-0000-000005000000}"/>
    <cellStyle name="%_T3a Sec" xfId="8" xr:uid="{00000000-0005-0000-0000-000006000000}"/>
    <cellStyle name="%_T3a Sec 2" xfId="9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" xfId="10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 2" xfId="11" xr:uid="{00000000-0005-0000-0000-000009000000}"/>
    <cellStyle name="]_x000d__x000a_Zoomed=1_x000d__x000a_Row=0_x000d__x000a_Column=0_x000d__x000a_Height=0_x000d__x000a_Width=0_x000d__x000a_FontName=FoxFont_x000d__x000a_FontStyle=0_x000d__x000a_FontSize=9_x000d__x000a_PrtFontName=FoxPrin 3" xfId="12" xr:uid="{00000000-0005-0000-0000-00000A000000}"/>
    <cellStyle name="_38006 University Academy Keighley MFG Calculation" xfId="13" xr:uid="{00000000-0005-0000-0000-00000B000000}"/>
    <cellStyle name="_Academies template payment sheet for YPLA New (2)" xfId="14" xr:uid="{00000000-0005-0000-0000-00000C000000}"/>
    <cellStyle name="_Academies template payment sheet for YPLA New (2)_November openers payment schedule" xfId="15" xr:uid="{00000000-0005-0000-0000-00000D000000}"/>
    <cellStyle name="_Academies template payment sheet for YPLA New (2)_November openers payment schedule 2" xfId="16" xr:uid="{00000000-0005-0000-0000-00000E000000}"/>
    <cellStyle name="_Academies template payment sheet for YPLA New (2)_November openers payment schedule_MASTER LIST from August and September publications" xfId="17" xr:uid="{00000000-0005-0000-0000-00000F000000}"/>
    <cellStyle name="_Academies template payment sheet for YPLA New (2)_November openers payment schedule_MASTER LIST SEL" xfId="18" xr:uid="{00000000-0005-0000-0000-000010000000}"/>
    <cellStyle name="_Academies template payment sheet for YPLA New (2)_November openers payment schedule_SEL Academies Contact List for CRM" xfId="19" xr:uid="{00000000-0005-0000-0000-000011000000}"/>
    <cellStyle name="_Academies template payment sheet for YPLA New (2)_Payment Schedule 2010 new LACSEG" xfId="20" xr:uid="{00000000-0005-0000-0000-000012000000}"/>
    <cellStyle name="_Academies template payment sheet for YPLA New (2)_Payment Schedule 2010 new LACSEG 2" xfId="21" xr:uid="{00000000-0005-0000-0000-000013000000}"/>
    <cellStyle name="_Academies template payment sheet for YPLA New (2)_Payment Schedule 2010 new LACSEG_MASTER LIST from August and September publications" xfId="22" xr:uid="{00000000-0005-0000-0000-000014000000}"/>
    <cellStyle name="_Academies template payment sheet for YPLA New (2)_Payment Schedule 2010 new LACSEG_MASTER LIST SEL" xfId="23" xr:uid="{00000000-0005-0000-0000-000015000000}"/>
    <cellStyle name="_Academies template payment sheet for YPLA New (2)_Payment Schedule 2010 new LACSEG_SEL Academies Contact List for CRM" xfId="24" xr:uid="{00000000-0005-0000-0000-000016000000}"/>
    <cellStyle name="_AY1213 Unit values" xfId="25" xr:uid="{00000000-0005-0000-0000-000017000000}"/>
    <cellStyle name="20% - Accent1 2" xfId="26" xr:uid="{00000000-0005-0000-0000-000018000000}"/>
    <cellStyle name="20% - Accent1 3" xfId="27" xr:uid="{00000000-0005-0000-0000-000019000000}"/>
    <cellStyle name="20% - Accent2 2" xfId="28" xr:uid="{00000000-0005-0000-0000-00001A000000}"/>
    <cellStyle name="20% - Accent2 3" xfId="29" xr:uid="{00000000-0005-0000-0000-00001B000000}"/>
    <cellStyle name="20% - Accent3 2" xfId="30" xr:uid="{00000000-0005-0000-0000-00001C000000}"/>
    <cellStyle name="20% - Accent3 3" xfId="31" xr:uid="{00000000-0005-0000-0000-00001D000000}"/>
    <cellStyle name="20% - Accent4 2" xfId="32" xr:uid="{00000000-0005-0000-0000-00001E000000}"/>
    <cellStyle name="20% - Accent4 3" xfId="33" xr:uid="{00000000-0005-0000-0000-00001F000000}"/>
    <cellStyle name="20% - Accent5 2" xfId="34" xr:uid="{00000000-0005-0000-0000-000020000000}"/>
    <cellStyle name="20% - Accent5 3" xfId="35" xr:uid="{00000000-0005-0000-0000-000021000000}"/>
    <cellStyle name="20% - Accent6 2" xfId="36" xr:uid="{00000000-0005-0000-0000-000022000000}"/>
    <cellStyle name="20% - Accent6 3" xfId="37" xr:uid="{00000000-0005-0000-0000-000023000000}"/>
    <cellStyle name="40% - Accent1 2" xfId="38" xr:uid="{00000000-0005-0000-0000-000024000000}"/>
    <cellStyle name="40% - Accent1 3" xfId="39" xr:uid="{00000000-0005-0000-0000-000025000000}"/>
    <cellStyle name="40% - Accent2 2" xfId="40" xr:uid="{00000000-0005-0000-0000-000026000000}"/>
    <cellStyle name="40% - Accent2 3" xfId="41" xr:uid="{00000000-0005-0000-0000-000027000000}"/>
    <cellStyle name="40% - Accent3 2" xfId="42" xr:uid="{00000000-0005-0000-0000-000028000000}"/>
    <cellStyle name="40% - Accent3 3" xfId="43" xr:uid="{00000000-0005-0000-0000-000029000000}"/>
    <cellStyle name="40% - Accent4 2" xfId="44" xr:uid="{00000000-0005-0000-0000-00002A000000}"/>
    <cellStyle name="40% - Accent4 3" xfId="45" xr:uid="{00000000-0005-0000-0000-00002B000000}"/>
    <cellStyle name="40% - Accent5 2" xfId="46" xr:uid="{00000000-0005-0000-0000-00002C000000}"/>
    <cellStyle name="40% - Accent5 3" xfId="47" xr:uid="{00000000-0005-0000-0000-00002D000000}"/>
    <cellStyle name="40% - Accent6 2" xfId="48" xr:uid="{00000000-0005-0000-0000-00002E000000}"/>
    <cellStyle name="40% - Accent6 3" xfId="49" xr:uid="{00000000-0005-0000-0000-00002F000000}"/>
    <cellStyle name="60% - Accent1 2" xfId="50" xr:uid="{00000000-0005-0000-0000-000030000000}"/>
    <cellStyle name="60% - Accent1 3" xfId="51" xr:uid="{00000000-0005-0000-0000-000031000000}"/>
    <cellStyle name="60% - Accent2 2" xfId="52" xr:uid="{00000000-0005-0000-0000-000032000000}"/>
    <cellStyle name="60% - Accent2 3" xfId="53" xr:uid="{00000000-0005-0000-0000-000033000000}"/>
    <cellStyle name="60% - Accent3 2" xfId="54" xr:uid="{00000000-0005-0000-0000-000034000000}"/>
    <cellStyle name="60% - Accent3 3" xfId="55" xr:uid="{00000000-0005-0000-0000-000035000000}"/>
    <cellStyle name="60% - Accent4 2" xfId="56" xr:uid="{00000000-0005-0000-0000-000036000000}"/>
    <cellStyle name="60% - Accent4 3" xfId="57" xr:uid="{00000000-0005-0000-0000-000037000000}"/>
    <cellStyle name="60% - Accent5 2" xfId="58" xr:uid="{00000000-0005-0000-0000-000038000000}"/>
    <cellStyle name="60% - Accent5 3" xfId="59" xr:uid="{00000000-0005-0000-0000-000039000000}"/>
    <cellStyle name="60% - Accent6 2" xfId="60" xr:uid="{00000000-0005-0000-0000-00003A000000}"/>
    <cellStyle name="60% - Accent6 3" xfId="61" xr:uid="{00000000-0005-0000-0000-00003B000000}"/>
    <cellStyle name="Accent1 2" xfId="62" xr:uid="{00000000-0005-0000-0000-00003C000000}"/>
    <cellStyle name="Accent1 3" xfId="63" xr:uid="{00000000-0005-0000-0000-00003D000000}"/>
    <cellStyle name="Accent2 2" xfId="64" xr:uid="{00000000-0005-0000-0000-00003E000000}"/>
    <cellStyle name="Accent2 3" xfId="65" xr:uid="{00000000-0005-0000-0000-00003F000000}"/>
    <cellStyle name="Accent3 2" xfId="66" xr:uid="{00000000-0005-0000-0000-000040000000}"/>
    <cellStyle name="Accent3 3" xfId="67" xr:uid="{00000000-0005-0000-0000-000041000000}"/>
    <cellStyle name="Accent4 2" xfId="68" xr:uid="{00000000-0005-0000-0000-000042000000}"/>
    <cellStyle name="Accent4 3" xfId="69" xr:uid="{00000000-0005-0000-0000-000043000000}"/>
    <cellStyle name="Accent5 2" xfId="70" xr:uid="{00000000-0005-0000-0000-000044000000}"/>
    <cellStyle name="Accent5 3" xfId="71" xr:uid="{00000000-0005-0000-0000-000045000000}"/>
    <cellStyle name="Accent6 2" xfId="72" xr:uid="{00000000-0005-0000-0000-000046000000}"/>
    <cellStyle name="Accent6 3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entre across selection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" xfId="1" builtinId="3"/>
    <cellStyle name="Comma 2" xfId="83" xr:uid="{00000000-0005-0000-0000-000052000000}"/>
    <cellStyle name="Comma 2 2" xfId="84" xr:uid="{00000000-0005-0000-0000-000053000000}"/>
    <cellStyle name="Comma 2 3" xfId="85" xr:uid="{00000000-0005-0000-0000-000054000000}"/>
    <cellStyle name="Comma 3" xfId="86" xr:uid="{00000000-0005-0000-0000-000055000000}"/>
    <cellStyle name="Comma 4" xfId="87" xr:uid="{00000000-0005-0000-0000-000056000000}"/>
    <cellStyle name="Comma 5" xfId="88" xr:uid="{00000000-0005-0000-0000-000057000000}"/>
    <cellStyle name="Comma0" xfId="89" xr:uid="{00000000-0005-0000-0000-000058000000}"/>
    <cellStyle name="Comma0 2" xfId="90" xr:uid="{00000000-0005-0000-0000-000059000000}"/>
    <cellStyle name="Comma0 3" xfId="91" xr:uid="{00000000-0005-0000-0000-00005A000000}"/>
    <cellStyle name="Currency 2" xfId="92" xr:uid="{00000000-0005-0000-0000-00005B000000}"/>
    <cellStyle name="Currency 2 2" xfId="93" xr:uid="{00000000-0005-0000-0000-00005C000000}"/>
    <cellStyle name="Currency 2 3" xfId="94" xr:uid="{00000000-0005-0000-0000-00005D000000}"/>
    <cellStyle name="Currency 3" xfId="95" xr:uid="{00000000-0005-0000-0000-00005E000000}"/>
    <cellStyle name="Currency 4" xfId="96" xr:uid="{00000000-0005-0000-0000-00005F000000}"/>
    <cellStyle name="Estimated" xfId="97" xr:uid="{00000000-0005-0000-0000-000060000000}"/>
    <cellStyle name="Euro" xfId="98" xr:uid="{00000000-0005-0000-0000-000061000000}"/>
    <cellStyle name="Euro 2" xfId="99" xr:uid="{00000000-0005-0000-0000-000062000000}"/>
    <cellStyle name="Euro 3" xfId="100" xr:uid="{00000000-0005-0000-0000-000063000000}"/>
    <cellStyle name="Explanatory Text 2" xfId="101" xr:uid="{00000000-0005-0000-0000-000064000000}"/>
    <cellStyle name="Explanatory Text 3" xfId="102" xr:uid="{00000000-0005-0000-0000-000065000000}"/>
    <cellStyle name="external input" xfId="103" xr:uid="{00000000-0005-0000-0000-000066000000}"/>
    <cellStyle name="external input 2" xfId="104" xr:uid="{00000000-0005-0000-0000-000067000000}"/>
    <cellStyle name="external input 3" xfId="105" xr:uid="{00000000-0005-0000-0000-000068000000}"/>
    <cellStyle name="Fixed" xfId="106" xr:uid="{00000000-0005-0000-0000-000069000000}"/>
    <cellStyle name="Fixed 2" xfId="107" xr:uid="{00000000-0005-0000-0000-00006A000000}"/>
    <cellStyle name="Fixed 3" xfId="108" xr:uid="{00000000-0005-0000-0000-00006B000000}"/>
    <cellStyle name="Good 2" xfId="109" xr:uid="{00000000-0005-0000-0000-00006C000000}"/>
    <cellStyle name="Good 3" xfId="110" xr:uid="{00000000-0005-0000-0000-00006D000000}"/>
    <cellStyle name="Header" xfId="111" xr:uid="{00000000-0005-0000-0000-00006E000000}"/>
    <cellStyle name="HeaderGrant" xfId="112" xr:uid="{00000000-0005-0000-0000-00006F000000}"/>
    <cellStyle name="HeaderGrant 2" xfId="113" xr:uid="{00000000-0005-0000-0000-000070000000}"/>
    <cellStyle name="HeaderGrant 3" xfId="114" xr:uid="{00000000-0005-0000-0000-000071000000}"/>
    <cellStyle name="HeaderLEA" xfId="115" xr:uid="{00000000-0005-0000-0000-000072000000}"/>
    <cellStyle name="Heading 1 2" xfId="116" xr:uid="{00000000-0005-0000-0000-000073000000}"/>
    <cellStyle name="Heading 2 2" xfId="117" xr:uid="{00000000-0005-0000-0000-000074000000}"/>
    <cellStyle name="Heading 3 2" xfId="118" xr:uid="{00000000-0005-0000-0000-000075000000}"/>
    <cellStyle name="Heading 4 2" xfId="119" xr:uid="{00000000-0005-0000-0000-000076000000}"/>
    <cellStyle name="HMI Diary Bold" xfId="120" xr:uid="{00000000-0005-0000-0000-000077000000}"/>
    <cellStyle name="Hyperlink 2" xfId="121" xr:uid="{00000000-0005-0000-0000-000078000000}"/>
    <cellStyle name="Hyperlink 2 2" xfId="122" xr:uid="{00000000-0005-0000-0000-000079000000}"/>
    <cellStyle name="Hyperlink 3" xfId="123" xr:uid="{00000000-0005-0000-0000-00007A000000}"/>
    <cellStyle name="Hyperlink 4" xfId="124" xr:uid="{00000000-0005-0000-0000-00007B000000}"/>
    <cellStyle name="Imported" xfId="125" xr:uid="{00000000-0005-0000-0000-00007C000000}"/>
    <cellStyle name="Input 2" xfId="126" xr:uid="{00000000-0005-0000-0000-00007D000000}"/>
    <cellStyle name="Input 3" xfId="127" xr:uid="{00000000-0005-0000-0000-00007E000000}"/>
    <cellStyle name="LEAName" xfId="128" xr:uid="{00000000-0005-0000-0000-00007F000000}"/>
    <cellStyle name="LEAName 2" xfId="129" xr:uid="{00000000-0005-0000-0000-000080000000}"/>
    <cellStyle name="LEAName 3" xfId="130" xr:uid="{00000000-0005-0000-0000-000081000000}"/>
    <cellStyle name="LEANumber" xfId="131" xr:uid="{00000000-0005-0000-0000-000082000000}"/>
    <cellStyle name="LEANumber 2" xfId="132" xr:uid="{00000000-0005-0000-0000-000083000000}"/>
    <cellStyle name="LEANumber 3" xfId="133" xr:uid="{00000000-0005-0000-0000-000084000000}"/>
    <cellStyle name="Linked Cell 2" xfId="134" xr:uid="{00000000-0005-0000-0000-000085000000}"/>
    <cellStyle name="Linked Cell 3" xfId="135" xr:uid="{00000000-0005-0000-0000-000086000000}"/>
    <cellStyle name="log projection" xfId="136" xr:uid="{00000000-0005-0000-0000-000087000000}"/>
    <cellStyle name="log projection 2" xfId="137" xr:uid="{00000000-0005-0000-0000-000088000000}"/>
    <cellStyle name="Neutral 2" xfId="138" xr:uid="{00000000-0005-0000-0000-000089000000}"/>
    <cellStyle name="Neutral 3" xfId="139" xr:uid="{00000000-0005-0000-0000-00008A000000}"/>
    <cellStyle name="Normal" xfId="0" builtinId="0"/>
    <cellStyle name="Normal - Style1" xfId="140" xr:uid="{00000000-0005-0000-0000-00008C000000}"/>
    <cellStyle name="Normal - Style2" xfId="141" xr:uid="{00000000-0005-0000-0000-00008D000000}"/>
    <cellStyle name="Normal - Style3" xfId="142" xr:uid="{00000000-0005-0000-0000-00008E000000}"/>
    <cellStyle name="Normal - Style4" xfId="143" xr:uid="{00000000-0005-0000-0000-00008F000000}"/>
    <cellStyle name="Normal - Style5" xfId="144" xr:uid="{00000000-0005-0000-0000-000090000000}"/>
    <cellStyle name="Normal 10" xfId="145" xr:uid="{00000000-0005-0000-0000-000091000000}"/>
    <cellStyle name="Normal 11" xfId="146" xr:uid="{00000000-0005-0000-0000-000092000000}"/>
    <cellStyle name="Normal 11 2" xfId="147" xr:uid="{00000000-0005-0000-0000-000093000000}"/>
    <cellStyle name="Normal 12" xfId="148" xr:uid="{00000000-0005-0000-0000-000094000000}"/>
    <cellStyle name="Normal 13" xfId="149" xr:uid="{00000000-0005-0000-0000-000095000000}"/>
    <cellStyle name="Normal 14" xfId="150" xr:uid="{00000000-0005-0000-0000-000096000000}"/>
    <cellStyle name="Normal 15" xfId="151" xr:uid="{00000000-0005-0000-0000-000097000000}"/>
    <cellStyle name="Normal 16" xfId="152" xr:uid="{00000000-0005-0000-0000-000098000000}"/>
    <cellStyle name="Normal 17" xfId="153" xr:uid="{00000000-0005-0000-0000-000099000000}"/>
    <cellStyle name="Normal 18" xfId="154" xr:uid="{00000000-0005-0000-0000-00009A000000}"/>
    <cellStyle name="Normal 19" xfId="155" xr:uid="{00000000-0005-0000-0000-00009B000000}"/>
    <cellStyle name="Normal 2" xfId="156" xr:uid="{00000000-0005-0000-0000-00009C000000}"/>
    <cellStyle name="Normal 2 2" xfId="157" xr:uid="{00000000-0005-0000-0000-00009D000000}"/>
    <cellStyle name="Normal 2 2 2" xfId="158" xr:uid="{00000000-0005-0000-0000-00009E000000}"/>
    <cellStyle name="Normal 2 3" xfId="159" xr:uid="{00000000-0005-0000-0000-00009F000000}"/>
    <cellStyle name="Normal 2 4" xfId="160" xr:uid="{00000000-0005-0000-0000-0000A0000000}"/>
    <cellStyle name="Normal 2 5" xfId="161" xr:uid="{00000000-0005-0000-0000-0000A1000000}"/>
    <cellStyle name="Normal 2 9" xfId="162" xr:uid="{00000000-0005-0000-0000-0000A2000000}"/>
    <cellStyle name="Normal 2_Acads List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3" xfId="169" xr:uid="{00000000-0005-0000-0000-0000A9000000}"/>
    <cellStyle name="Normal 3 2" xfId="170" xr:uid="{00000000-0005-0000-0000-0000AA000000}"/>
    <cellStyle name="Normal 3 3" xfId="171" xr:uid="{00000000-0005-0000-0000-0000AB000000}"/>
    <cellStyle name="Normal 4" xfId="172" xr:uid="{00000000-0005-0000-0000-0000AC000000}"/>
    <cellStyle name="Normal 4 2" xfId="173" xr:uid="{00000000-0005-0000-0000-0000AD000000}"/>
    <cellStyle name="Normal 4 3" xfId="174" xr:uid="{00000000-0005-0000-0000-0000AE000000}"/>
    <cellStyle name="Normal 5" xfId="175" xr:uid="{00000000-0005-0000-0000-0000AF000000}"/>
    <cellStyle name="Normal 5 2" xfId="176" xr:uid="{00000000-0005-0000-0000-0000B0000000}"/>
    <cellStyle name="Normal 6" xfId="177" xr:uid="{00000000-0005-0000-0000-0000B1000000}"/>
    <cellStyle name="Normal 7" xfId="178" xr:uid="{00000000-0005-0000-0000-0000B2000000}"/>
    <cellStyle name="Normal 8" xfId="179" xr:uid="{00000000-0005-0000-0000-0000B3000000}"/>
    <cellStyle name="Normal 9" xfId="180" xr:uid="{00000000-0005-0000-0000-0000B4000000}"/>
    <cellStyle name="Note 2" xfId="181" xr:uid="{00000000-0005-0000-0000-0000B5000000}"/>
    <cellStyle name="Note 3" xfId="182" xr:uid="{00000000-0005-0000-0000-0000B6000000}"/>
    <cellStyle name="Number" xfId="183" xr:uid="{00000000-0005-0000-0000-0000B7000000}"/>
    <cellStyle name="Number 2" xfId="184" xr:uid="{00000000-0005-0000-0000-0000B8000000}"/>
    <cellStyle name="Number 3" xfId="185" xr:uid="{00000000-0005-0000-0000-0000B9000000}"/>
    <cellStyle name="Output 2" xfId="186" xr:uid="{00000000-0005-0000-0000-0000BA000000}"/>
    <cellStyle name="Output 3" xfId="187" xr:uid="{00000000-0005-0000-0000-0000BB000000}"/>
    <cellStyle name="Percent 2" xfId="188" xr:uid="{00000000-0005-0000-0000-0000BC000000}"/>
    <cellStyle name="Percent 2 2" xfId="189" xr:uid="{00000000-0005-0000-0000-0000BD000000}"/>
    <cellStyle name="Percent 2 2 2" xfId="190" xr:uid="{00000000-0005-0000-0000-0000BE000000}"/>
    <cellStyle name="Percent 2 3" xfId="191" xr:uid="{00000000-0005-0000-0000-0000BF000000}"/>
    <cellStyle name="Percent 2 3 2" xfId="192" xr:uid="{00000000-0005-0000-0000-0000C0000000}"/>
    <cellStyle name="Percent 2 4" xfId="193" xr:uid="{00000000-0005-0000-0000-0000C1000000}"/>
    <cellStyle name="Percent 2 5" xfId="194" xr:uid="{00000000-0005-0000-0000-0000C2000000}"/>
    <cellStyle name="Percent 3" xfId="195" xr:uid="{00000000-0005-0000-0000-0000C3000000}"/>
    <cellStyle name="Percent 4" xfId="196" xr:uid="{00000000-0005-0000-0000-0000C4000000}"/>
    <cellStyle name="provisional PN158/97" xfId="197" xr:uid="{00000000-0005-0000-0000-0000C5000000}"/>
    <cellStyle name="Style 1" xfId="198" xr:uid="{00000000-0005-0000-0000-0000C6000000}"/>
    <cellStyle name="Style 1 2" xfId="199" xr:uid="{00000000-0005-0000-0000-0000C7000000}"/>
    <cellStyle name="Style 1 3" xfId="200" xr:uid="{00000000-0005-0000-0000-0000C8000000}"/>
    <cellStyle name="sub" xfId="201" xr:uid="{00000000-0005-0000-0000-0000C9000000}"/>
    <cellStyle name="sub 2" xfId="202" xr:uid="{00000000-0005-0000-0000-0000CA000000}"/>
    <cellStyle name="sub 3" xfId="203" xr:uid="{00000000-0005-0000-0000-0000CB000000}"/>
    <cellStyle name="table imported" xfId="204" xr:uid="{00000000-0005-0000-0000-0000CC000000}"/>
    <cellStyle name="table imported 2" xfId="205" xr:uid="{00000000-0005-0000-0000-0000CD000000}"/>
    <cellStyle name="table imported 3" xfId="206" xr:uid="{00000000-0005-0000-0000-0000CE000000}"/>
    <cellStyle name="table sum" xfId="207" xr:uid="{00000000-0005-0000-0000-0000CF000000}"/>
    <cellStyle name="table sum 2" xfId="208" xr:uid="{00000000-0005-0000-0000-0000D0000000}"/>
    <cellStyle name="table sum 3" xfId="209" xr:uid="{00000000-0005-0000-0000-0000D1000000}"/>
    <cellStyle name="table values" xfId="210" xr:uid="{00000000-0005-0000-0000-0000D2000000}"/>
    <cellStyle name="table values 2" xfId="211" xr:uid="{00000000-0005-0000-0000-0000D3000000}"/>
    <cellStyle name="table values 3" xfId="212" xr:uid="{00000000-0005-0000-0000-0000D4000000}"/>
    <cellStyle name="Title 2" xfId="213" xr:uid="{00000000-0005-0000-0000-0000D5000000}"/>
    <cellStyle name="Total 2" xfId="214" xr:uid="{00000000-0005-0000-0000-0000D6000000}"/>
    <cellStyle name="Total 3" xfId="215" xr:uid="{00000000-0005-0000-0000-0000D7000000}"/>
    <cellStyle name="Tracking" xfId="216" xr:uid="{00000000-0005-0000-0000-0000D8000000}"/>
    <cellStyle name="u5shares" xfId="217" xr:uid="{00000000-0005-0000-0000-0000D9000000}"/>
    <cellStyle name="Variable assumptions" xfId="218" xr:uid="{00000000-0005-0000-0000-0000DA000000}"/>
    <cellStyle name="Warning Text 2" xfId="219" xr:uid="{00000000-0005-0000-0000-0000DB000000}"/>
    <cellStyle name="Warning Text 3" xfId="220" xr:uid="{00000000-0005-0000-0000-0000D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ldrens%20Services\CS%20Finance\Educate\Steve\Formula%20Review%20Group\Copy%20of%20LA_proforma_data_1819_vFinal_240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inal MI data 1819"/>
      <sheetName val="Final MI data 1819 (2)"/>
      <sheetName val="London"/>
      <sheetName val="London Working"/>
      <sheetName val="Inner London"/>
      <sheetName val="Proportions"/>
      <sheetName val="National Avr"/>
    </sheetNames>
    <sheetDataSet>
      <sheetData sheetId="0"/>
      <sheetData sheetId="1">
        <row r="5">
          <cell r="B5" t="str">
            <v>Barking and Dagenham</v>
          </cell>
        </row>
        <row r="6">
          <cell r="B6" t="str">
            <v>Barnet</v>
          </cell>
        </row>
        <row r="7">
          <cell r="B7" t="str">
            <v>Barnsley</v>
          </cell>
        </row>
        <row r="8">
          <cell r="B8" t="str">
            <v>Bath and North East Somerset</v>
          </cell>
        </row>
        <row r="9">
          <cell r="B9" t="str">
            <v>Bedford Borough</v>
          </cell>
        </row>
        <row r="10">
          <cell r="B10" t="str">
            <v>Bexley</v>
          </cell>
        </row>
        <row r="11">
          <cell r="B11" t="str">
            <v>Birmingham</v>
          </cell>
        </row>
        <row r="12">
          <cell r="B12" t="str">
            <v>Blackburn with Darwen</v>
          </cell>
        </row>
        <row r="13">
          <cell r="B13" t="str">
            <v>Blackpool</v>
          </cell>
        </row>
        <row r="14">
          <cell r="B14" t="str">
            <v>Bolton</v>
          </cell>
        </row>
        <row r="15">
          <cell r="B15" t="str">
            <v>Bournemouth</v>
          </cell>
        </row>
        <row r="16">
          <cell r="B16" t="str">
            <v>Bracknell Forest</v>
          </cell>
        </row>
        <row r="17">
          <cell r="B17" t="str">
            <v>Bradford</v>
          </cell>
        </row>
        <row r="18">
          <cell r="B18" t="str">
            <v>Brent</v>
          </cell>
        </row>
        <row r="19">
          <cell r="B19" t="str">
            <v>Brighton and Hove</v>
          </cell>
        </row>
        <row r="20">
          <cell r="B20" t="str">
            <v>Bristol</v>
          </cell>
        </row>
        <row r="21">
          <cell r="B21" t="str">
            <v>Bromley</v>
          </cell>
        </row>
        <row r="22">
          <cell r="B22" t="str">
            <v>Buckinghamshire</v>
          </cell>
        </row>
        <row r="23">
          <cell r="B23" t="str">
            <v>Bury</v>
          </cell>
        </row>
        <row r="24">
          <cell r="B24" t="str">
            <v>Calderdale</v>
          </cell>
        </row>
        <row r="25">
          <cell r="B25" t="str">
            <v>Cambridgeshire</v>
          </cell>
        </row>
        <row r="26">
          <cell r="B26" t="str">
            <v>Camden</v>
          </cell>
        </row>
        <row r="27">
          <cell r="B27" t="str">
            <v>Central Bedfordshire</v>
          </cell>
        </row>
        <row r="28">
          <cell r="B28" t="str">
            <v>Cheshire East</v>
          </cell>
        </row>
        <row r="29">
          <cell r="B29" t="str">
            <v>Cheshire West And Chester</v>
          </cell>
        </row>
        <row r="30">
          <cell r="B30" t="str">
            <v>City of London</v>
          </cell>
        </row>
        <row r="31">
          <cell r="B31" t="str">
            <v>Cornwall</v>
          </cell>
        </row>
        <row r="32">
          <cell r="B32" t="str">
            <v>Coventry</v>
          </cell>
        </row>
        <row r="33">
          <cell r="B33" t="str">
            <v>Croydon</v>
          </cell>
        </row>
        <row r="34">
          <cell r="B34" t="str">
            <v>Cumbria</v>
          </cell>
        </row>
        <row r="35">
          <cell r="B35" t="str">
            <v>Darlington</v>
          </cell>
        </row>
        <row r="36">
          <cell r="B36" t="str">
            <v>Derby</v>
          </cell>
        </row>
        <row r="37">
          <cell r="B37" t="str">
            <v>Derbyshire</v>
          </cell>
        </row>
        <row r="38">
          <cell r="B38" t="str">
            <v>Devon</v>
          </cell>
        </row>
        <row r="39">
          <cell r="B39" t="str">
            <v>Doncaster</v>
          </cell>
        </row>
        <row r="40">
          <cell r="B40" t="str">
            <v>Dorset</v>
          </cell>
        </row>
        <row r="41">
          <cell r="B41" t="str">
            <v>Dudley</v>
          </cell>
        </row>
        <row r="42">
          <cell r="B42" t="str">
            <v>Durham</v>
          </cell>
        </row>
        <row r="43">
          <cell r="B43" t="str">
            <v>Ealing</v>
          </cell>
        </row>
        <row r="44">
          <cell r="B44" t="str">
            <v>East Riding of Yorkshire</v>
          </cell>
        </row>
        <row r="45">
          <cell r="B45" t="str">
            <v>East Sussex</v>
          </cell>
        </row>
        <row r="46">
          <cell r="B46" t="str">
            <v>Enfield</v>
          </cell>
        </row>
        <row r="47">
          <cell r="B47" t="str">
            <v>Essex</v>
          </cell>
        </row>
        <row r="48">
          <cell r="B48" t="str">
            <v>Gateshead</v>
          </cell>
        </row>
        <row r="49">
          <cell r="B49" t="str">
            <v>Gloucestershire</v>
          </cell>
        </row>
        <row r="50">
          <cell r="B50" t="str">
            <v>Greenwich</v>
          </cell>
        </row>
        <row r="51">
          <cell r="B51" t="str">
            <v>Hackney</v>
          </cell>
        </row>
        <row r="52">
          <cell r="B52" t="str">
            <v>Halton</v>
          </cell>
        </row>
        <row r="53">
          <cell r="B53" t="str">
            <v>Hammersmith and Fulham</v>
          </cell>
        </row>
        <row r="54">
          <cell r="B54" t="str">
            <v>Hampshire</v>
          </cell>
        </row>
        <row r="55">
          <cell r="B55" t="str">
            <v>Haringey</v>
          </cell>
        </row>
        <row r="56">
          <cell r="B56" t="str">
            <v>Harrow</v>
          </cell>
        </row>
        <row r="57">
          <cell r="B57" t="str">
            <v>Hartlepool</v>
          </cell>
        </row>
        <row r="58">
          <cell r="B58" t="str">
            <v>Havering</v>
          </cell>
        </row>
        <row r="59">
          <cell r="B59" t="str">
            <v>Herefordshire</v>
          </cell>
        </row>
        <row r="60">
          <cell r="B60" t="str">
            <v>Hertfordshire</v>
          </cell>
        </row>
        <row r="61">
          <cell r="B61" t="str">
            <v>Hillingdon</v>
          </cell>
        </row>
        <row r="62">
          <cell r="B62" t="str">
            <v>Hounslow</v>
          </cell>
        </row>
        <row r="63">
          <cell r="B63" t="str">
            <v>Isle of Wight</v>
          </cell>
        </row>
        <row r="64">
          <cell r="B64" t="str">
            <v>Isles of Scilly</v>
          </cell>
        </row>
        <row r="65">
          <cell r="B65" t="str">
            <v>Islington</v>
          </cell>
        </row>
        <row r="66">
          <cell r="B66" t="str">
            <v>Kensington and Chelsea</v>
          </cell>
        </row>
        <row r="67">
          <cell r="B67" t="str">
            <v>Kent</v>
          </cell>
        </row>
        <row r="68">
          <cell r="B68" t="str">
            <v>Kingston upon Hull</v>
          </cell>
        </row>
        <row r="69">
          <cell r="B69" t="str">
            <v>Kingston upon Thames</v>
          </cell>
        </row>
        <row r="70">
          <cell r="B70" t="str">
            <v>Kirklees</v>
          </cell>
        </row>
        <row r="71">
          <cell r="B71" t="str">
            <v>Knowsley</v>
          </cell>
        </row>
        <row r="72">
          <cell r="B72" t="str">
            <v>Lambeth</v>
          </cell>
        </row>
        <row r="73">
          <cell r="B73" t="str">
            <v>Lancashire</v>
          </cell>
        </row>
        <row r="74">
          <cell r="B74" t="str">
            <v>Leeds</v>
          </cell>
        </row>
        <row r="75">
          <cell r="B75" t="str">
            <v>Leicester</v>
          </cell>
        </row>
        <row r="76">
          <cell r="B76" t="str">
            <v>Leicestershire</v>
          </cell>
        </row>
        <row r="77">
          <cell r="B77" t="str">
            <v>Lewisham</v>
          </cell>
        </row>
        <row r="78">
          <cell r="B78" t="str">
            <v>Lincolnshire</v>
          </cell>
        </row>
        <row r="79">
          <cell r="B79" t="str">
            <v>Liverpool</v>
          </cell>
        </row>
        <row r="80">
          <cell r="B80" t="str">
            <v>Luton</v>
          </cell>
        </row>
        <row r="81">
          <cell r="B81" t="str">
            <v>Manchester</v>
          </cell>
        </row>
        <row r="82">
          <cell r="B82" t="str">
            <v>Medway</v>
          </cell>
        </row>
        <row r="83">
          <cell r="B83" t="str">
            <v>Merton</v>
          </cell>
        </row>
        <row r="84">
          <cell r="B84" t="str">
            <v>Middlesbrough</v>
          </cell>
        </row>
        <row r="85">
          <cell r="B85" t="str">
            <v>Milton Keynes</v>
          </cell>
        </row>
        <row r="86">
          <cell r="B86" t="str">
            <v>Newcastle upon Tyne</v>
          </cell>
        </row>
        <row r="87">
          <cell r="B87" t="str">
            <v>Newham</v>
          </cell>
        </row>
        <row r="88">
          <cell r="B88" t="str">
            <v>Norfolk</v>
          </cell>
        </row>
        <row r="89">
          <cell r="B89" t="str">
            <v>North East Lincolnshire</v>
          </cell>
        </row>
        <row r="90">
          <cell r="B90" t="str">
            <v>North Lincolnshire</v>
          </cell>
        </row>
        <row r="91">
          <cell r="B91" t="str">
            <v>North Somerset</v>
          </cell>
        </row>
        <row r="92">
          <cell r="B92" t="str">
            <v>North Tyneside</v>
          </cell>
        </row>
        <row r="93">
          <cell r="B93" t="str">
            <v>North Yorkshire</v>
          </cell>
        </row>
        <row r="94">
          <cell r="B94" t="str">
            <v>Northamptonshire</v>
          </cell>
        </row>
        <row r="95">
          <cell r="B95" t="str">
            <v>Northumberland</v>
          </cell>
        </row>
        <row r="96">
          <cell r="B96" t="str">
            <v>Nottingham</v>
          </cell>
        </row>
        <row r="97">
          <cell r="B97" t="str">
            <v>Nottinghamshire</v>
          </cell>
        </row>
        <row r="98">
          <cell r="B98" t="str">
            <v>Oldham</v>
          </cell>
        </row>
        <row r="99">
          <cell r="B99" t="str">
            <v>Oxfordshire</v>
          </cell>
        </row>
        <row r="100">
          <cell r="B100" t="str">
            <v>Peterborough</v>
          </cell>
        </row>
        <row r="101">
          <cell r="B101" t="str">
            <v>Plymouth</v>
          </cell>
        </row>
        <row r="102">
          <cell r="B102" t="str">
            <v>Poole</v>
          </cell>
        </row>
        <row r="103">
          <cell r="B103" t="str">
            <v>Portsmouth</v>
          </cell>
        </row>
        <row r="104">
          <cell r="B104" t="str">
            <v>Reading</v>
          </cell>
        </row>
        <row r="105">
          <cell r="B105" t="str">
            <v>Redbridge</v>
          </cell>
        </row>
        <row r="106">
          <cell r="B106" t="str">
            <v>Redcar and Cleveland</v>
          </cell>
        </row>
        <row r="107">
          <cell r="B107" t="str">
            <v>Richmond upon Thames</v>
          </cell>
        </row>
        <row r="108">
          <cell r="B108" t="str">
            <v>Rochdale</v>
          </cell>
        </row>
        <row r="109">
          <cell r="B109" t="str">
            <v>Rotherham</v>
          </cell>
        </row>
        <row r="110">
          <cell r="B110" t="str">
            <v>Rutland</v>
          </cell>
        </row>
        <row r="111">
          <cell r="B111" t="str">
            <v>Salford</v>
          </cell>
        </row>
        <row r="112">
          <cell r="B112" t="str">
            <v>Sandwell</v>
          </cell>
        </row>
        <row r="113">
          <cell r="B113" t="str">
            <v>Sefton</v>
          </cell>
        </row>
        <row r="114">
          <cell r="B114" t="str">
            <v>Sheffield</v>
          </cell>
        </row>
        <row r="115">
          <cell r="B115" t="str">
            <v>Shropshire</v>
          </cell>
        </row>
        <row r="116">
          <cell r="B116" t="str">
            <v>Slough</v>
          </cell>
        </row>
        <row r="117">
          <cell r="B117" t="str">
            <v>Solihull</v>
          </cell>
        </row>
        <row r="118">
          <cell r="B118" t="str">
            <v>Somerset</v>
          </cell>
        </row>
        <row r="119">
          <cell r="B119" t="str">
            <v>South Gloucestershire</v>
          </cell>
        </row>
        <row r="120">
          <cell r="B120" t="str">
            <v>South Tyneside</v>
          </cell>
        </row>
        <row r="121">
          <cell r="B121" t="str">
            <v>Southampton</v>
          </cell>
        </row>
        <row r="122">
          <cell r="B122" t="str">
            <v>Southend on Sea</v>
          </cell>
        </row>
        <row r="123">
          <cell r="B123" t="str">
            <v>Southwark</v>
          </cell>
        </row>
        <row r="124">
          <cell r="B124" t="str">
            <v>St Helens</v>
          </cell>
        </row>
        <row r="125">
          <cell r="B125" t="str">
            <v>Staffordshire</v>
          </cell>
        </row>
        <row r="126">
          <cell r="B126" t="str">
            <v>Stockport</v>
          </cell>
        </row>
        <row r="127">
          <cell r="B127" t="str">
            <v>Stockton-on-Tees</v>
          </cell>
        </row>
        <row r="128">
          <cell r="B128" t="str">
            <v>Stoke-on-Trent</v>
          </cell>
        </row>
        <row r="129">
          <cell r="B129" t="str">
            <v>Suffolk</v>
          </cell>
        </row>
        <row r="130">
          <cell r="B130" t="str">
            <v>Sunderland</v>
          </cell>
        </row>
        <row r="131">
          <cell r="B131" t="str">
            <v>Surrey</v>
          </cell>
        </row>
        <row r="132">
          <cell r="B132" t="str">
            <v>Sutton</v>
          </cell>
        </row>
        <row r="133">
          <cell r="B133" t="str">
            <v>Swindon</v>
          </cell>
        </row>
        <row r="134">
          <cell r="B134" t="str">
            <v>Tameside</v>
          </cell>
        </row>
        <row r="135">
          <cell r="B135" t="str">
            <v>Telford and Wrekin</v>
          </cell>
        </row>
        <row r="136">
          <cell r="B136" t="str">
            <v>Thurrock</v>
          </cell>
        </row>
        <row r="137">
          <cell r="B137" t="str">
            <v>Torbay</v>
          </cell>
        </row>
        <row r="138">
          <cell r="B138" t="str">
            <v>Tower Hamlets</v>
          </cell>
        </row>
        <row r="139">
          <cell r="B139" t="str">
            <v>Trafford</v>
          </cell>
        </row>
        <row r="140">
          <cell r="B140" t="str">
            <v>Wakefield</v>
          </cell>
        </row>
        <row r="141">
          <cell r="B141" t="str">
            <v>Walsall</v>
          </cell>
        </row>
        <row r="142">
          <cell r="B142" t="str">
            <v>Waltham Forest</v>
          </cell>
        </row>
        <row r="143">
          <cell r="B143" t="str">
            <v>Wandsworth</v>
          </cell>
        </row>
        <row r="144">
          <cell r="B144" t="str">
            <v>Warrington</v>
          </cell>
        </row>
        <row r="145">
          <cell r="B145" t="str">
            <v>Warwickshire</v>
          </cell>
        </row>
        <row r="146">
          <cell r="B146" t="str">
            <v>West Berkshire</v>
          </cell>
        </row>
        <row r="147">
          <cell r="B147" t="str">
            <v>West Sussex</v>
          </cell>
        </row>
        <row r="148">
          <cell r="B148" t="str">
            <v>Westminster</v>
          </cell>
        </row>
        <row r="149">
          <cell r="B149" t="str">
            <v>Wigan</v>
          </cell>
        </row>
        <row r="150">
          <cell r="B150" t="str">
            <v>Wiltshire</v>
          </cell>
        </row>
        <row r="151">
          <cell r="B151" t="str">
            <v>Windsor and Maidenhead</v>
          </cell>
        </row>
        <row r="152">
          <cell r="B152" t="str">
            <v>Wirral</v>
          </cell>
        </row>
        <row r="153">
          <cell r="B153" t="str">
            <v>Wokingham</v>
          </cell>
        </row>
        <row r="154">
          <cell r="B154" t="str">
            <v>Wolverhampton</v>
          </cell>
        </row>
        <row r="155">
          <cell r="B155" t="str">
            <v>Worcestershire</v>
          </cell>
        </row>
        <row r="156">
          <cell r="B156" t="str">
            <v>York</v>
          </cell>
        </row>
      </sheetData>
      <sheetData sheetId="2"/>
      <sheetData sheetId="3"/>
      <sheetData sheetId="4">
        <row r="36">
          <cell r="V36">
            <v>140268424.60127151</v>
          </cell>
        </row>
        <row r="37">
          <cell r="V37">
            <v>200114779.60007498</v>
          </cell>
        </row>
        <row r="38">
          <cell r="FD38">
            <v>1523007.3506550314</v>
          </cell>
        </row>
      </sheetData>
      <sheetData sheetId="5"/>
      <sheetData sheetId="6">
        <row r="37">
          <cell r="AI37">
            <v>0.15290429796028487</v>
          </cell>
          <cell r="AJ37">
            <v>0.1712267224641732</v>
          </cell>
          <cell r="AK37">
            <v>0.2833201441406395</v>
          </cell>
          <cell r="AL37">
            <v>0.38810899800135118</v>
          </cell>
          <cell r="AM37">
            <v>0.12609906963915579</v>
          </cell>
          <cell r="AN37">
            <v>0.12272366707141279</v>
          </cell>
          <cell r="AO37">
            <v>0.14170837338517131</v>
          </cell>
          <cell r="AP37">
            <v>0.13921261316683922</v>
          </cell>
          <cell r="AQ37">
            <v>0.11792440587117509</v>
          </cell>
          <cell r="AR37">
            <v>0.11904451726544066</v>
          </cell>
          <cell r="AS37">
            <v>0.11992583263336302</v>
          </cell>
          <cell r="AT37">
            <v>0.12541066199596129</v>
          </cell>
          <cell r="AU37">
            <v>0.12113734055363638</v>
          </cell>
          <cell r="AV37">
            <v>0.13092101498961836</v>
          </cell>
          <cell r="AW37">
            <v>1.9220154578935122E-2</v>
          </cell>
          <cell r="AX37">
            <v>2.15222799498914E-2</v>
          </cell>
          <cell r="AY37">
            <v>3.2595680374733231E-3</v>
          </cell>
          <cell r="AZ37">
            <v>0.26866696496646775</v>
          </cell>
          <cell r="BA37">
            <v>5.2781287305408368E-2</v>
          </cell>
          <cell r="BB37">
            <v>1.8298660073129122E-2</v>
          </cell>
          <cell r="BC37">
            <v>5.5653305559363831E-3</v>
          </cell>
          <cell r="BD37">
            <v>0.27181139742853361</v>
          </cell>
          <cell r="BE37">
            <v>0.19149352515191456</v>
          </cell>
        </row>
        <row r="38">
          <cell r="AI38">
            <v>0.30961846385670627</v>
          </cell>
          <cell r="AJ38">
            <v>0.37982136420152068</v>
          </cell>
          <cell r="AK38">
            <v>0.47153071868707508</v>
          </cell>
          <cell r="AL38">
            <v>0.64557869185296746</v>
          </cell>
          <cell r="AM38">
            <v>2.7668006216810179E-2</v>
          </cell>
          <cell r="AN38">
            <v>2.9517794179491217E-2</v>
          </cell>
          <cell r="AO38">
            <v>3.5055275686042157E-2</v>
          </cell>
          <cell r="AP38">
            <v>4.006099747874093E-2</v>
          </cell>
          <cell r="AQ38">
            <v>0.15031997315782619</v>
          </cell>
          <cell r="AR38">
            <v>0.14725174581102773</v>
          </cell>
          <cell r="AS38">
            <v>0.20545919168670698</v>
          </cell>
          <cell r="AT38">
            <v>0.2122479146597854</v>
          </cell>
          <cell r="AU38">
            <v>0.41319142452008334</v>
          </cell>
          <cell r="AV38">
            <v>0.41602123223552684</v>
          </cell>
          <cell r="AW38">
            <v>0.11701921869633847</v>
          </cell>
          <cell r="AX38">
            <v>0.11816078341269114</v>
          </cell>
          <cell r="AY38">
            <v>2.548164209385959E-3</v>
          </cell>
          <cell r="AZ38">
            <v>0.40945183757039816</v>
          </cell>
          <cell r="BA38">
            <v>4.7525462032199386E-2</v>
          </cell>
          <cell r="BB38">
            <v>1.3118203141658997E-2</v>
          </cell>
          <cell r="BC38">
            <v>7.4161674735697992E-3</v>
          </cell>
          <cell r="BD38">
            <v>0.37271810114168513</v>
          </cell>
          <cell r="BE38">
            <v>0.1897593475002293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5"/>
  <sheetViews>
    <sheetView tabSelected="1" zoomScaleNormal="100" workbookViewId="0">
      <selection activeCell="B9" sqref="B9"/>
    </sheetView>
  </sheetViews>
  <sheetFormatPr defaultRowHeight="14.25"/>
  <cols>
    <col min="2" max="2" width="54.875" customWidth="1"/>
    <col min="3" max="4" width="14.75" style="1" bestFit="1" customWidth="1"/>
  </cols>
  <sheetData>
    <row r="1" spans="2:4" ht="30">
      <c r="B1" s="17" t="s">
        <v>116</v>
      </c>
      <c r="C1" s="16" t="s">
        <v>115</v>
      </c>
      <c r="D1" s="15" t="s">
        <v>114</v>
      </c>
    </row>
    <row r="2" spans="2:4">
      <c r="B2" t="s">
        <v>113</v>
      </c>
      <c r="C2" s="11">
        <v>3451.0993152253277</v>
      </c>
      <c r="D2" s="11">
        <v>4598.1161999999995</v>
      </c>
    </row>
    <row r="3" spans="2:4">
      <c r="B3" t="s">
        <v>112</v>
      </c>
      <c r="C3" s="8">
        <v>40.9575877762693</v>
      </c>
      <c r="D3" s="8">
        <f>0.425616444562685*100</f>
        <v>42.561644456268496</v>
      </c>
    </row>
    <row r="4" spans="2:4">
      <c r="B4" t="s">
        <v>111</v>
      </c>
      <c r="C4" s="11">
        <v>4801.0163415731777</v>
      </c>
      <c r="D4" s="11">
        <v>6437.1656999999996</v>
      </c>
    </row>
    <row r="5" spans="2:4">
      <c r="B5" t="s">
        <v>110</v>
      </c>
      <c r="C5" s="8">
        <v>20.649711069429745</v>
      </c>
      <c r="D5" s="8">
        <f>0.224402118719429*100</f>
        <v>22.4402118719429</v>
      </c>
    </row>
    <row r="6" spans="2:4">
      <c r="B6" t="s">
        <v>109</v>
      </c>
      <c r="C6" s="11">
        <v>5283.5933177900997</v>
      </c>
      <c r="D6" s="11">
        <v>6437.1656999999996</v>
      </c>
    </row>
    <row r="7" spans="2:4">
      <c r="B7" t="s">
        <v>108</v>
      </c>
      <c r="C7" s="8">
        <v>14.160699719005954</v>
      </c>
      <c r="D7" s="8">
        <f>0.139942422150326*100</f>
        <v>13.994242215032601</v>
      </c>
    </row>
    <row r="8" spans="2:4">
      <c r="B8" t="s">
        <v>107</v>
      </c>
      <c r="C8" s="10">
        <f>'[1]London Working'!V36</f>
        <v>140268424.60127151</v>
      </c>
      <c r="D8" s="10">
        <f>'[1]London Working'!V37</f>
        <v>200114779.60007498</v>
      </c>
    </row>
    <row r="9" spans="2:4">
      <c r="B9" t="s">
        <v>106</v>
      </c>
      <c r="C9" s="11">
        <v>467.93721662693554</v>
      </c>
      <c r="D9" s="11">
        <v>0</v>
      </c>
    </row>
    <row r="10" spans="2:4">
      <c r="B10" t="s">
        <v>105</v>
      </c>
      <c r="C10" s="11">
        <v>467.05427346859756</v>
      </c>
      <c r="D10" s="11">
        <v>0</v>
      </c>
    </row>
    <row r="11" spans="2:4">
      <c r="B11" t="s">
        <v>104</v>
      </c>
      <c r="C11" s="3">
        <f>[1]Proportions!AI37</f>
        <v>0.15290429796028487</v>
      </c>
      <c r="D11" s="3">
        <f>[1]Proportions!AI38</f>
        <v>0.30961846385670627</v>
      </c>
    </row>
    <row r="12" spans="2:4">
      <c r="B12" t="s">
        <v>103</v>
      </c>
      <c r="C12" s="3">
        <f>[1]Proportions!AJ37</f>
        <v>0.1712267224641732</v>
      </c>
      <c r="D12" s="3">
        <f>[1]Proportions!AJ38</f>
        <v>0.37982136420152068</v>
      </c>
    </row>
    <row r="13" spans="2:4">
      <c r="B13" t="s">
        <v>102</v>
      </c>
      <c r="C13" s="5">
        <v>2569572.8649856742</v>
      </c>
      <c r="D13" s="5">
        <v>0</v>
      </c>
    </row>
    <row r="14" spans="2:4">
      <c r="B14" t="s">
        <v>101</v>
      </c>
      <c r="C14" s="11">
        <v>522.52487792536931</v>
      </c>
      <c r="D14" s="11">
        <v>733.8</v>
      </c>
    </row>
    <row r="15" spans="2:4">
      <c r="B15" t="s">
        <v>100</v>
      </c>
      <c r="C15" s="11">
        <v>748.43095712922548</v>
      </c>
      <c r="D15" s="11">
        <v>770.55</v>
      </c>
    </row>
    <row r="16" spans="2:4">
      <c r="B16" t="s">
        <v>99</v>
      </c>
      <c r="C16" s="3">
        <f>[1]Proportions!AK37</f>
        <v>0.2833201441406395</v>
      </c>
      <c r="D16" s="3">
        <f>[1]Proportions!AK38</f>
        <v>0.47153071868707508</v>
      </c>
    </row>
    <row r="17" spans="2:4">
      <c r="B17" t="s">
        <v>98</v>
      </c>
      <c r="C17" s="3">
        <f>[1]Proportions!AL37</f>
        <v>0.38810899800135118</v>
      </c>
      <c r="D17" s="3">
        <f>[1]Proportions!AL38</f>
        <v>0.64557869185296746</v>
      </c>
    </row>
    <row r="18" spans="2:4">
      <c r="B18" t="s">
        <v>97</v>
      </c>
      <c r="C18" s="5">
        <v>7192450.5496270368</v>
      </c>
      <c r="D18" s="5">
        <v>15245829.059862422</v>
      </c>
    </row>
    <row r="19" spans="2:4">
      <c r="B19" t="s">
        <v>96</v>
      </c>
      <c r="C19" s="11">
        <v>169.99755420218028</v>
      </c>
      <c r="D19" s="11">
        <v>39.6</v>
      </c>
    </row>
    <row r="20" spans="2:4">
      <c r="B20" t="s">
        <v>95</v>
      </c>
      <c r="C20" s="11">
        <v>236.07201322428693</v>
      </c>
      <c r="D20" s="11">
        <v>58.42</v>
      </c>
    </row>
    <row r="21" spans="2:4">
      <c r="B21" t="s">
        <v>94</v>
      </c>
      <c r="C21" s="3">
        <f>[1]Proportions!AM37</f>
        <v>0.12609906963915579</v>
      </c>
      <c r="D21" s="3">
        <f>[1]Proportions!AM38</f>
        <v>2.7668006216810179E-2</v>
      </c>
    </row>
    <row r="22" spans="2:4">
      <c r="B22" t="s">
        <v>93</v>
      </c>
      <c r="C22" s="3">
        <f>[1]Proportions!AN37</f>
        <v>0.12272366707141279</v>
      </c>
      <c r="D22" s="3">
        <f>[1]Proportions!AN38</f>
        <v>2.9517794179491217E-2</v>
      </c>
    </row>
    <row r="23" spans="2:4">
      <c r="B23" t="s">
        <v>92</v>
      </c>
      <c r="C23" s="5">
        <v>874675.96658741147</v>
      </c>
      <c r="D23" s="5">
        <v>50416.252233784035</v>
      </c>
    </row>
    <row r="24" spans="2:4">
      <c r="B24" t="s">
        <v>91</v>
      </c>
      <c r="C24" s="11">
        <v>205.88350807425962</v>
      </c>
      <c r="D24" s="11">
        <v>47.52</v>
      </c>
    </row>
    <row r="25" spans="2:4">
      <c r="B25" t="s">
        <v>90</v>
      </c>
      <c r="C25" s="11">
        <v>312.8207707507508</v>
      </c>
      <c r="D25" s="11">
        <v>77.22</v>
      </c>
    </row>
    <row r="26" spans="2:4">
      <c r="B26" t="s">
        <v>89</v>
      </c>
      <c r="C26" s="3">
        <f>[1]Proportions!AO37</f>
        <v>0.14170837338517131</v>
      </c>
      <c r="D26" s="3">
        <f>[1]Proportions!AO38</f>
        <v>3.5055275686042157E-2</v>
      </c>
    </row>
    <row r="27" spans="2:4">
      <c r="B27" t="s">
        <v>88</v>
      </c>
      <c r="C27" s="3">
        <f>[1]Proportions!AP37</f>
        <v>0.13921261316683922</v>
      </c>
      <c r="D27" s="3">
        <f>[1]Proportions!AP38</f>
        <v>4.006099747874093E-2</v>
      </c>
    </row>
    <row r="28" spans="2:4">
      <c r="B28" t="s">
        <v>87</v>
      </c>
      <c r="C28" s="5">
        <v>1275788.7032525397</v>
      </c>
      <c r="D28" s="5">
        <v>83415.867154242878</v>
      </c>
    </row>
    <row r="29" spans="2:4">
      <c r="B29" t="s">
        <v>86</v>
      </c>
      <c r="C29" s="11">
        <v>292.30766940387525</v>
      </c>
      <c r="D29" s="11">
        <v>71.28</v>
      </c>
    </row>
    <row r="30" spans="2:4">
      <c r="B30" t="s">
        <v>85</v>
      </c>
      <c r="C30" s="11">
        <v>419.26132336448666</v>
      </c>
      <c r="D30" s="11">
        <v>101.97</v>
      </c>
    </row>
    <row r="31" spans="2:4">
      <c r="B31" t="s">
        <v>84</v>
      </c>
      <c r="C31" s="3">
        <f>[1]Proportions!AQ37</f>
        <v>0.11792440587117509</v>
      </c>
      <c r="D31" s="3">
        <f>[1]Proportions!AQ38</f>
        <v>0.15031997315782619</v>
      </c>
    </row>
    <row r="32" spans="2:4">
      <c r="B32" t="s">
        <v>83</v>
      </c>
      <c r="C32" s="3">
        <f>[1]Proportions!AR37</f>
        <v>0.11904451726544066</v>
      </c>
      <c r="D32" s="3">
        <f>[1]Proportions!AR38</f>
        <v>0.14725174581102773</v>
      </c>
    </row>
    <row r="33" spans="2:4">
      <c r="B33" t="s">
        <v>82</v>
      </c>
      <c r="C33" s="5">
        <v>1455160.401346415</v>
      </c>
      <c r="D33" s="5">
        <v>466534.4388525614</v>
      </c>
    </row>
    <row r="34" spans="2:4">
      <c r="B34" t="s">
        <v>81</v>
      </c>
      <c r="C34" s="11">
        <v>348.86741922824541</v>
      </c>
      <c r="D34" s="11">
        <v>71.28</v>
      </c>
    </row>
    <row r="35" spans="2:4">
      <c r="B35" t="s">
        <v>80</v>
      </c>
      <c r="C35" s="11">
        <v>497.0949120291142</v>
      </c>
      <c r="D35" s="11">
        <v>101.97</v>
      </c>
    </row>
    <row r="36" spans="2:4">
      <c r="B36" t="s">
        <v>79</v>
      </c>
      <c r="C36" s="3">
        <f>[1]Proportions!AS37</f>
        <v>0.11992583263336302</v>
      </c>
      <c r="D36" s="3">
        <f>[1]Proportions!AS38</f>
        <v>0.20545919168670698</v>
      </c>
    </row>
    <row r="37" spans="2:4">
      <c r="B37" t="s">
        <v>78</v>
      </c>
      <c r="C37" s="3">
        <f>[1]Proportions!AT37</f>
        <v>0.12541066199596129</v>
      </c>
      <c r="D37" s="3">
        <f>[1]Proportions!AT38</f>
        <v>0.2122479146597854</v>
      </c>
    </row>
    <row r="38" spans="2:4">
      <c r="B38" t="s">
        <v>77</v>
      </c>
      <c r="C38" s="5">
        <v>1765167.508039606</v>
      </c>
      <c r="D38" s="5">
        <v>653721.90619805269</v>
      </c>
    </row>
    <row r="39" spans="2:4">
      <c r="B39" t="s">
        <v>76</v>
      </c>
      <c r="C39" s="11">
        <v>398.45816878418583</v>
      </c>
      <c r="D39" s="11">
        <v>83.16</v>
      </c>
    </row>
    <row r="40" spans="2:4">
      <c r="B40" t="s">
        <v>75</v>
      </c>
      <c r="C40" s="11">
        <v>557.83298119039398</v>
      </c>
      <c r="D40" s="11">
        <v>118.8</v>
      </c>
    </row>
    <row r="41" spans="2:4">
      <c r="B41" t="s">
        <v>74</v>
      </c>
      <c r="C41" s="3">
        <f>[1]Proportions!AU37</f>
        <v>0.12113734055363638</v>
      </c>
      <c r="D41" s="3">
        <f>[1]Proportions!AU38</f>
        <v>0.41319142452008334</v>
      </c>
    </row>
    <row r="42" spans="2:4">
      <c r="B42" t="s">
        <v>73</v>
      </c>
      <c r="C42" s="3">
        <f>[1]Proportions!AV37</f>
        <v>0.13092101498961836</v>
      </c>
      <c r="D42" s="3">
        <f>[1]Proportions!AV38</f>
        <v>0.41602123223552684</v>
      </c>
    </row>
    <row r="43" spans="2:4">
      <c r="B43" t="s">
        <v>72</v>
      </c>
      <c r="C43" s="5">
        <v>1868738.1193346465</v>
      </c>
      <c r="D43" s="5">
        <v>1514343.8700400307</v>
      </c>
    </row>
    <row r="44" spans="2:4">
      <c r="B44" t="s">
        <v>71</v>
      </c>
      <c r="C44" s="11">
        <v>508.68922705678511</v>
      </c>
      <c r="D44" s="11">
        <v>113.85</v>
      </c>
    </row>
    <row r="45" spans="2:4">
      <c r="B45" t="s">
        <v>70</v>
      </c>
      <c r="C45" s="11">
        <v>711.92406347925657</v>
      </c>
      <c r="D45" s="11">
        <v>160.38</v>
      </c>
    </row>
    <row r="46" spans="2:4">
      <c r="B46" t="s">
        <v>69</v>
      </c>
      <c r="C46" s="3">
        <f>[1]Proportions!AW37</f>
        <v>1.9220154578935122E-2</v>
      </c>
      <c r="D46" s="3">
        <f>[1]Proportions!AW38</f>
        <v>0.11701921869633847</v>
      </c>
    </row>
    <row r="47" spans="2:4">
      <c r="B47" t="s">
        <v>68</v>
      </c>
      <c r="C47" s="3">
        <f>[1]Proportions!AX37</f>
        <v>2.15222799498914E-2</v>
      </c>
      <c r="D47" s="3">
        <f>[1]Proportions!AX38</f>
        <v>0.11816078341269114</v>
      </c>
    </row>
    <row r="48" spans="2:4">
      <c r="B48" t="s">
        <v>67</v>
      </c>
      <c r="C48" s="5">
        <v>371466.08438925951</v>
      </c>
      <c r="D48" s="5">
        <v>584109.31901144353</v>
      </c>
    </row>
    <row r="49" spans="2:4">
      <c r="B49" t="s">
        <v>66</v>
      </c>
      <c r="C49" s="10">
        <v>17373020.19756259</v>
      </c>
      <c r="D49" s="10">
        <v>18598370.713352535</v>
      </c>
    </row>
    <row r="50" spans="2:4">
      <c r="B50" t="s">
        <v>65</v>
      </c>
      <c r="C50" s="12">
        <v>9.2206607555085668E-2</v>
      </c>
      <c r="D50" s="12">
        <v>7.3417801951057307E-2</v>
      </c>
    </row>
    <row r="51" spans="2:4">
      <c r="B51" t="s">
        <v>64</v>
      </c>
      <c r="C51" s="11">
        <v>213.64382710976855</v>
      </c>
      <c r="D51" s="11">
        <v>0</v>
      </c>
    </row>
    <row r="52" spans="2:4">
      <c r="B52" t="s">
        <v>63</v>
      </c>
      <c r="C52" s="3">
        <f>[1]Proportions!AY37</f>
        <v>3.2595680374733231E-3</v>
      </c>
      <c r="D52" s="3">
        <f>[1]Proportions!AY38</f>
        <v>2.548164209385959E-3</v>
      </c>
    </row>
    <row r="53" spans="2:4">
      <c r="B53" t="s">
        <v>62</v>
      </c>
      <c r="C53" s="5">
        <v>24959.140810220491</v>
      </c>
      <c r="D53" s="5">
        <v>0</v>
      </c>
    </row>
    <row r="54" spans="2:4">
      <c r="B54" t="s">
        <v>61</v>
      </c>
      <c r="C54" s="11">
        <v>573.00226334847957</v>
      </c>
      <c r="D54" s="11">
        <v>861.77</v>
      </c>
    </row>
    <row r="55" spans="2:4">
      <c r="B55" t="s">
        <v>60</v>
      </c>
      <c r="C55" s="3">
        <f>[1]Proportions!AZ37</f>
        <v>0.26866696496646775</v>
      </c>
      <c r="D55" s="3">
        <f>[1]Proportions!AZ38</f>
        <v>0.40945183757039816</v>
      </c>
    </row>
    <row r="56" spans="2:4">
      <c r="B56" t="s">
        <v>59</v>
      </c>
      <c r="C56" s="5">
        <v>3438104.1417536973</v>
      </c>
      <c r="D56" s="5">
        <v>8273822.0321282307</v>
      </c>
    </row>
    <row r="57" spans="2:4">
      <c r="B57" t="s">
        <v>58</v>
      </c>
      <c r="C57" s="11">
        <v>1457.6794597192149</v>
      </c>
      <c r="D57" s="11">
        <v>3542.95</v>
      </c>
    </row>
    <row r="58" spans="2:4">
      <c r="B58" t="s">
        <v>57</v>
      </c>
      <c r="C58" s="3">
        <f>[1]Proportions!BA37</f>
        <v>5.2781287305408368E-2</v>
      </c>
      <c r="D58" s="3">
        <f>[1]Proportions!BA38</f>
        <v>4.7525462032199386E-2</v>
      </c>
    </row>
    <row r="59" spans="2:4">
      <c r="B59" t="s">
        <v>56</v>
      </c>
      <c r="C59" s="5">
        <v>998474.529808569</v>
      </c>
      <c r="D59" s="5">
        <v>2414251.2850613333</v>
      </c>
    </row>
    <row r="60" spans="2:4">
      <c r="B60" t="s">
        <v>55</v>
      </c>
      <c r="C60" s="12">
        <v>2.3182156532563589E-2</v>
      </c>
      <c r="D60" s="12">
        <v>4.2191590980409845E-2</v>
      </c>
    </row>
    <row r="61" spans="2:4">
      <c r="B61" t="s">
        <v>54</v>
      </c>
      <c r="C61" s="11">
        <v>627.0321312099619</v>
      </c>
      <c r="D61" s="11">
        <v>0</v>
      </c>
    </row>
    <row r="62" spans="2:4">
      <c r="B62" t="s">
        <v>53</v>
      </c>
      <c r="C62" s="11">
        <v>768.92829312383549</v>
      </c>
      <c r="D62" s="11">
        <v>0</v>
      </c>
    </row>
    <row r="63" spans="2:4">
      <c r="B63" t="s">
        <v>52</v>
      </c>
      <c r="C63" s="3">
        <f>[1]Proportions!BB37</f>
        <v>1.8298660073129122E-2</v>
      </c>
      <c r="D63" s="3">
        <f>[1]Proportions!BB38</f>
        <v>1.3118203141658997E-2</v>
      </c>
    </row>
    <row r="64" spans="2:4">
      <c r="B64" t="s">
        <v>51</v>
      </c>
      <c r="C64" s="3">
        <f>[1]Proportions!BC37</f>
        <v>5.5653305559363831E-3</v>
      </c>
      <c r="D64" s="3">
        <f>[1]Proportions!BC38</f>
        <v>7.4161674735697992E-3</v>
      </c>
    </row>
    <row r="65" spans="2:4">
      <c r="B65" t="s">
        <v>50</v>
      </c>
      <c r="C65" s="5">
        <v>340153.00176720665</v>
      </c>
      <c r="D65" s="5">
        <v>0</v>
      </c>
    </row>
    <row r="66" spans="2:4">
      <c r="B66" t="s">
        <v>49</v>
      </c>
      <c r="C66" s="8">
        <v>1.51065618199261E-3</v>
      </c>
      <c r="D66" s="8">
        <v>0</v>
      </c>
    </row>
    <row r="67" spans="2:4">
      <c r="B67" t="s">
        <v>48</v>
      </c>
      <c r="C67" s="10">
        <v>4801690.814139693</v>
      </c>
      <c r="D67" s="10">
        <v>10688073.317189563</v>
      </c>
    </row>
    <row r="68" spans="2:4">
      <c r="B68" t="s">
        <v>47</v>
      </c>
      <c r="C68" s="11">
        <v>961.50302466786638</v>
      </c>
      <c r="D68" s="11">
        <v>523.86</v>
      </c>
    </row>
    <row r="69" spans="2:4">
      <c r="B69" t="s">
        <v>46</v>
      </c>
      <c r="C69" s="3">
        <f>[1]Proportions!BD37</f>
        <v>0.27181139742853361</v>
      </c>
      <c r="D69" s="3">
        <f>[1]Proportions!BD38</f>
        <v>0.37271810114168513</v>
      </c>
    </row>
    <row r="70" spans="2:4">
      <c r="B70" t="s">
        <v>45</v>
      </c>
      <c r="C70" s="5">
        <v>5915615.7620007163</v>
      </c>
      <c r="D70" s="5">
        <v>4578336.4295086442</v>
      </c>
    </row>
    <row r="71" spans="2:4">
      <c r="B71" t="s">
        <v>44</v>
      </c>
      <c r="C71" s="11">
        <v>1510.3534685034306</v>
      </c>
      <c r="D71" s="11">
        <v>1336.81</v>
      </c>
    </row>
    <row r="72" spans="2:4">
      <c r="B72" t="s">
        <v>43</v>
      </c>
      <c r="C72" s="3">
        <f>[1]Proportions!BE37</f>
        <v>0.19149352515191456</v>
      </c>
      <c r="D72" s="3">
        <f>[1]Proportions!BE38</f>
        <v>0.1897593475002293</v>
      </c>
    </row>
    <row r="73" spans="2:4">
      <c r="B73" t="s">
        <v>42</v>
      </c>
      <c r="C73" s="5">
        <v>3830008.8888157983</v>
      </c>
      <c r="D73" s="5">
        <v>3637173.0473405286</v>
      </c>
    </row>
    <row r="74" spans="2:4">
      <c r="B74" t="s">
        <v>41</v>
      </c>
      <c r="C74" s="10">
        <v>9745624.6508165151</v>
      </c>
      <c r="D74" s="10">
        <v>8215509.4768491723</v>
      </c>
    </row>
    <row r="75" spans="2:4">
      <c r="B75" t="s">
        <v>40</v>
      </c>
      <c r="C75" s="12">
        <v>5.230819246386377E-2</v>
      </c>
      <c r="D75" s="12">
        <v>3.2431047697382989E-2</v>
      </c>
    </row>
    <row r="76" spans="2:4">
      <c r="B76" t="s">
        <v>39</v>
      </c>
      <c r="C76" s="11">
        <v>131225.41670439538</v>
      </c>
      <c r="D76" s="11">
        <v>100000</v>
      </c>
    </row>
    <row r="77" spans="2:4">
      <c r="B77" t="s">
        <v>38</v>
      </c>
      <c r="C77" s="11">
        <v>125737.34247311826</v>
      </c>
      <c r="D77" s="11">
        <v>100000</v>
      </c>
    </row>
    <row r="78" spans="2:4">
      <c r="B78" t="s">
        <v>37</v>
      </c>
      <c r="C78" s="10">
        <v>9477403.6915322579</v>
      </c>
      <c r="D78" s="10">
        <v>8900000</v>
      </c>
    </row>
    <row r="79" spans="2:4">
      <c r="B79" t="s">
        <v>36</v>
      </c>
      <c r="C79" s="8">
        <v>5.2759385687304906E-2</v>
      </c>
      <c r="D79" s="8">
        <v>3.5133101035312413E-2</v>
      </c>
    </row>
    <row r="80" spans="2:4">
      <c r="B80" t="s">
        <v>35</v>
      </c>
      <c r="C80" s="11">
        <v>296768.35107526882</v>
      </c>
      <c r="D80" s="11">
        <v>341093</v>
      </c>
    </row>
    <row r="81" spans="2:4">
      <c r="B81" t="s">
        <v>34</v>
      </c>
      <c r="C81" s="8">
        <v>1.5759248847998966E-3</v>
      </c>
      <c r="D81" s="8">
        <v>1.3464780709480694E-3</v>
      </c>
    </row>
    <row r="82" spans="2:4">
      <c r="B82" t="s">
        <v>33</v>
      </c>
      <c r="C82" s="11">
        <v>2644183.5306504988</v>
      </c>
      <c r="D82" s="11">
        <v>3886969.01</v>
      </c>
    </row>
    <row r="83" spans="2:4">
      <c r="B83" t="s">
        <v>32</v>
      </c>
      <c r="C83" s="12">
        <v>1.4357904096436506E-2</v>
      </c>
      <c r="D83" s="12">
        <v>1.5343963477467219E-2</v>
      </c>
    </row>
    <row r="84" spans="2:4">
      <c r="B84" t="s">
        <v>31</v>
      </c>
      <c r="C84" s="14">
        <v>796999.38469404529</v>
      </c>
      <c r="D84" s="11"/>
    </row>
    <row r="85" spans="2:4">
      <c r="B85" t="s">
        <v>30</v>
      </c>
      <c r="C85" s="14">
        <f>'[1]London Working'!FD38</f>
        <v>1523007.3506550314</v>
      </c>
      <c r="D85" s="11">
        <v>2577562.9361133804</v>
      </c>
    </row>
    <row r="86" spans="2:4">
      <c r="B86" t="s">
        <v>29</v>
      </c>
      <c r="C86" s="12">
        <v>3.8013036176555788E-3</v>
      </c>
      <c r="D86" s="12">
        <v>1.017503135498291E-2</v>
      </c>
    </row>
    <row r="87" spans="2:4">
      <c r="B87" t="s">
        <v>28</v>
      </c>
      <c r="C87" s="10">
        <f>C80+C82+C84</f>
        <v>3737951.266419813</v>
      </c>
      <c r="D87" s="10">
        <f>D80+D82+D85</f>
        <v>6805624.9461133797</v>
      </c>
    </row>
    <row r="88" spans="2:4">
      <c r="B88" t="s">
        <v>27</v>
      </c>
      <c r="C88" s="5">
        <v>5622.8032258064513</v>
      </c>
      <c r="D88" s="5">
        <v>0</v>
      </c>
    </row>
    <row r="89" spans="2:4">
      <c r="B89" t="s">
        <v>26</v>
      </c>
      <c r="C89" s="5">
        <v>13214.741935483871</v>
      </c>
      <c r="D89" s="5">
        <v>0</v>
      </c>
    </row>
    <row r="90" spans="2:4">
      <c r="B90" t="s">
        <v>25</v>
      </c>
      <c r="C90" s="5">
        <v>47612.903225806454</v>
      </c>
      <c r="D90" s="5">
        <v>0</v>
      </c>
    </row>
    <row r="91" spans="2:4">
      <c r="B91" t="s">
        <v>24</v>
      </c>
      <c r="C91" s="5">
        <v>2033.1224214326771</v>
      </c>
      <c r="D91" s="5">
        <v>0</v>
      </c>
    </row>
    <row r="92" spans="2:4">
      <c r="B92" t="s">
        <v>23</v>
      </c>
      <c r="C92" s="10">
        <v>185472598.79255092</v>
      </c>
      <c r="D92" s="10">
        <v>253322358.05357963</v>
      </c>
    </row>
    <row r="93" spans="2:4">
      <c r="B93" t="s">
        <v>22</v>
      </c>
      <c r="C93" s="13">
        <v>-6.9553967741935487E-3</v>
      </c>
      <c r="D93" s="13">
        <v>-0.01</v>
      </c>
    </row>
    <row r="94" spans="2:4">
      <c r="B94" t="s">
        <v>21</v>
      </c>
      <c r="C94" s="5">
        <v>3539197.3391317218</v>
      </c>
      <c r="D94" s="5">
        <v>3163814.0447135549</v>
      </c>
    </row>
    <row r="95" spans="2:4">
      <c r="B95" t="s">
        <v>20</v>
      </c>
      <c r="C95" s="13">
        <v>1.1199270065175617E-2</v>
      </c>
      <c r="D95" s="13">
        <v>0.03</v>
      </c>
    </row>
    <row r="96" spans="2:4">
      <c r="B96" t="s">
        <v>19</v>
      </c>
      <c r="C96" s="13">
        <v>0.52392262018999702</v>
      </c>
      <c r="D96" s="13">
        <v>1</v>
      </c>
    </row>
    <row r="97" spans="2:4">
      <c r="B97" t="s">
        <v>18</v>
      </c>
      <c r="C97" s="5">
        <v>-455084.68861430587</v>
      </c>
      <c r="D97" s="5">
        <v>-46098.392993570633</v>
      </c>
    </row>
    <row r="98" spans="2:4">
      <c r="B98" t="s">
        <v>17</v>
      </c>
      <c r="C98" s="10">
        <v>3084112.6505174148</v>
      </c>
      <c r="D98" s="10">
        <v>3117715.6517199846</v>
      </c>
    </row>
    <row r="99" spans="2:4">
      <c r="B99" t="s">
        <v>16</v>
      </c>
      <c r="C99" s="12">
        <v>1.3095727026612389E-2</v>
      </c>
      <c r="D99" s="12">
        <v>1.2145123301578289E-2</v>
      </c>
    </row>
    <row r="100" spans="2:4">
      <c r="B100" t="s">
        <v>15</v>
      </c>
      <c r="C100" s="5">
        <v>88262.225806451606</v>
      </c>
      <c r="D100" s="5">
        <v>0</v>
      </c>
    </row>
    <row r="101" spans="2:4">
      <c r="B101" t="s">
        <v>14</v>
      </c>
      <c r="C101" s="5">
        <v>-64527.85</v>
      </c>
      <c r="D101" s="5">
        <v>265072.40999999997</v>
      </c>
    </row>
    <row r="102" spans="2:4">
      <c r="B102" t="s">
        <v>13</v>
      </c>
      <c r="C102" s="11">
        <v>1525981.2639971976</v>
      </c>
      <c r="D102" s="11">
        <v>2470474.83</v>
      </c>
    </row>
    <row r="103" spans="2:4">
      <c r="B103" t="s">
        <v>12</v>
      </c>
      <c r="C103" s="11">
        <v>105999.80123788169</v>
      </c>
      <c r="D103" s="11">
        <v>0</v>
      </c>
    </row>
    <row r="104" spans="2:4">
      <c r="B104" t="s">
        <v>11</v>
      </c>
      <c r="C104" s="10">
        <v>188580445.81822959</v>
      </c>
      <c r="D104" s="10">
        <v>256705146.11529961</v>
      </c>
    </row>
    <row r="105" spans="2:4">
      <c r="B105" t="s">
        <v>10</v>
      </c>
      <c r="C105" s="8">
        <v>0.75767998564705008</v>
      </c>
      <c r="D105" s="8">
        <v>0.7899609854324392</v>
      </c>
    </row>
    <row r="106" spans="2:4">
      <c r="B106" t="s">
        <v>9</v>
      </c>
      <c r="C106" s="8">
        <v>0.92701296049168402</v>
      </c>
      <c r="D106" s="8">
        <v>0.93800142606128945</v>
      </c>
    </row>
    <row r="107" spans="2:4">
      <c r="B107" t="s">
        <v>8</v>
      </c>
      <c r="C107" s="9" t="s">
        <v>7</v>
      </c>
      <c r="D107" s="9" t="s">
        <v>7</v>
      </c>
    </row>
    <row r="108" spans="2:4">
      <c r="B108" t="s">
        <v>6</v>
      </c>
      <c r="C108" s="8">
        <v>1.3333712375489588</v>
      </c>
      <c r="D108" s="8">
        <v>1.2990607073535518</v>
      </c>
    </row>
    <row r="110" spans="2:4">
      <c r="B110" s="7" t="s">
        <v>5</v>
      </c>
    </row>
    <row r="111" spans="2:4">
      <c r="B111" s="6" t="s">
        <v>4</v>
      </c>
    </row>
    <row r="112" spans="2:4">
      <c r="B112" s="5" t="s">
        <v>3</v>
      </c>
    </row>
    <row r="113" spans="2:2">
      <c r="B113" s="4" t="s">
        <v>2</v>
      </c>
    </row>
    <row r="114" spans="2:2">
      <c r="B114" s="3" t="s">
        <v>1</v>
      </c>
    </row>
    <row r="115" spans="2:2">
      <c r="B115" s="2" t="s">
        <v>0</v>
      </c>
    </row>
  </sheetData>
  <autoFilter ref="C1:C115" xr:uid="{00000000-0009-0000-0000-000000000000}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B0DBABED20646B5BB11340AE54F35" ma:contentTypeVersion="4" ma:contentTypeDescription="Create a new document." ma:contentTypeScope="" ma:versionID="eeeae95b53d6a7304da2a07ef16cc25d">
  <xsd:schema xmlns:xsd="http://www.w3.org/2001/XMLSchema" xmlns:xs="http://www.w3.org/2001/XMLSchema" xmlns:p="http://schemas.microsoft.com/office/2006/metadata/properties" xmlns:ns2="f22d7286-dd96-43f1-addf-1aa01b239435" targetNamespace="http://schemas.microsoft.com/office/2006/metadata/properties" ma:root="true" ma:fieldsID="a870a2636d0698960508e5df23e07fb8" ns2:_="">
    <xsd:import namespace="f22d7286-dd96-43f1-addf-1aa01b239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d7286-dd96-43f1-addf-1aa01b239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A548C8-6862-4C55-AD37-9159241CE93B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22d7286-dd96-43f1-addf-1aa01b239435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56F4A65-57E1-4C11-A0F4-8F3E913A1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6FEC2-4A66-471A-86D3-788F2F9CA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d7286-dd96-43f1-addf-1aa01b239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Comparison!Print_Titles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appendix 2</dc:title>
  <dc:creator>Steve Worth</dc:creator>
  <cp:lastModifiedBy>Phillip Nduoyo</cp:lastModifiedBy>
  <cp:lastPrinted>2018-09-12T15:13:40Z</cp:lastPrinted>
  <dcterms:created xsi:type="dcterms:W3CDTF">2018-09-05T16:20:39Z</dcterms:created>
  <dcterms:modified xsi:type="dcterms:W3CDTF">2021-01-13T09:33:46Z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0x010100ACBB0DBABED20646B5BB11340AE54F35</vt:lpwstr>
  </property>
  <property fmtid="{D5CDD505-2E9C-101B-9397-08002B2CF9AE}" pid="3" name="Order">
    <vt:r8>3153600</vt:r8>
  </property>
</Properties>
</file>